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70"/>
  </bookViews>
  <sheets>
    <sheet name="4" sheetId="13" r:id="rId1"/>
  </sheets>
  <definedNames>
    <definedName name="_xlnm.Print_Titles" localSheetId="0">'4'!$A:$B,'4'!$1:$9</definedName>
  </definedNames>
  <calcPr calcId="125725"/>
</workbook>
</file>

<file path=xl/calcChain.xml><?xml version="1.0" encoding="utf-8"?>
<calcChain xmlns="http://schemas.openxmlformats.org/spreadsheetml/2006/main">
  <c r="DG12" i="13"/>
  <c r="DG16"/>
  <c r="J20"/>
  <c r="CZ34"/>
  <c r="DG14"/>
  <c r="J19"/>
  <c r="CH34"/>
  <c r="BN15"/>
  <c r="BN18"/>
  <c r="BN20"/>
  <c r="BN23"/>
  <c r="BN26"/>
  <c r="BN27"/>
  <c r="BN28"/>
  <c r="DG30"/>
  <c r="BN31"/>
  <c r="BY34"/>
  <c r="BV34"/>
  <c r="DG18"/>
  <c r="BN24"/>
  <c r="J26"/>
  <c r="J13"/>
  <c r="J17"/>
  <c r="BN21"/>
  <c r="DG22"/>
  <c r="DG25"/>
  <c r="DG29"/>
  <c r="J33"/>
  <c r="AP11"/>
  <c r="AP15"/>
  <c r="J25"/>
  <c r="AK23"/>
  <c r="AK27"/>
  <c r="AK28"/>
  <c r="AK31"/>
  <c r="AF18"/>
  <c r="O22"/>
  <c r="AF23"/>
  <c r="AF27"/>
  <c r="O31"/>
  <c r="AF10"/>
  <c r="AA11"/>
  <c r="AA19"/>
  <c r="AA20"/>
  <c r="AA23"/>
  <c r="AA31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E34"/>
  <c r="DD34"/>
  <c r="DB34"/>
  <c r="DA34"/>
  <c r="CY34"/>
  <c r="CX34"/>
  <c r="CV34"/>
  <c r="CU34"/>
  <c r="CS34"/>
  <c r="CR34"/>
  <c r="CP34"/>
  <c r="CO34"/>
  <c r="CM34"/>
  <c r="CL34"/>
  <c r="CK34"/>
  <c r="CJ34"/>
  <c r="CI34"/>
  <c r="CG34"/>
  <c r="CF34"/>
  <c r="CE34"/>
  <c r="CD34"/>
  <c r="CC34"/>
  <c r="CA34"/>
  <c r="BZ34"/>
  <c r="BX34"/>
  <c r="BW34"/>
  <c r="BU34"/>
  <c r="BT34"/>
  <c r="BR34"/>
  <c r="BL34"/>
  <c r="BK34"/>
  <c r="BJ34"/>
  <c r="BI34"/>
  <c r="BH34"/>
  <c r="BG34"/>
  <c r="BF34"/>
  <c r="BD34"/>
  <c r="BC34"/>
  <c r="BB34"/>
  <c r="BA34"/>
  <c r="AZ34"/>
  <c r="AX34"/>
  <c r="AW34"/>
  <c r="AV34"/>
  <c r="AU34"/>
  <c r="AT34"/>
  <c r="AS34"/>
  <c r="AR34"/>
  <c r="AO34"/>
  <c r="AM34"/>
  <c r="AJ34"/>
  <c r="AH34"/>
  <c r="AE34"/>
  <c r="AC34"/>
  <c r="Z34"/>
  <c r="X34"/>
  <c r="U34"/>
  <c r="S34"/>
  <c r="C34"/>
  <c r="ED33"/>
  <c r="EC33"/>
  <c r="EB33"/>
  <c r="DH33"/>
  <c r="DF33"/>
  <c r="BO33"/>
  <c r="BM33"/>
  <c r="AL33"/>
  <c r="AK33"/>
  <c r="AG33"/>
  <c r="AB33"/>
  <c r="AA33"/>
  <c r="W33"/>
  <c r="V33"/>
  <c r="P33"/>
  <c r="O33"/>
  <c r="N33"/>
  <c r="K33"/>
  <c r="I33"/>
  <c r="ED32"/>
  <c r="EC32"/>
  <c r="EB32"/>
  <c r="DH32"/>
  <c r="DF32"/>
  <c r="BO32"/>
  <c r="BN32"/>
  <c r="BM32"/>
  <c r="AL32"/>
  <c r="AG32"/>
  <c r="AB32"/>
  <c r="AA32"/>
  <c r="W32"/>
  <c r="P32"/>
  <c r="O32"/>
  <c r="N32"/>
  <c r="K32"/>
  <c r="I32"/>
  <c r="ED31"/>
  <c r="EC31"/>
  <c r="EB31"/>
  <c r="DH31"/>
  <c r="DF31"/>
  <c r="BO31"/>
  <c r="BM31"/>
  <c r="AL31"/>
  <c r="AG31"/>
  <c r="AB31"/>
  <c r="W31"/>
  <c r="P31"/>
  <c r="N31"/>
  <c r="K31"/>
  <c r="I31"/>
  <c r="ED30"/>
  <c r="EC30"/>
  <c r="EB30"/>
  <c r="DH30"/>
  <c r="DF30"/>
  <c r="BP30"/>
  <c r="BO30"/>
  <c r="BM30"/>
  <c r="AL30"/>
  <c r="AK30"/>
  <c r="AG30"/>
  <c r="AF30"/>
  <c r="AB30"/>
  <c r="AA30"/>
  <c r="P30"/>
  <c r="O30"/>
  <c r="N30"/>
  <c r="K30"/>
  <c r="I30"/>
  <c r="ED29"/>
  <c r="EC29"/>
  <c r="EB29"/>
  <c r="DH29"/>
  <c r="DF29"/>
  <c r="BO29"/>
  <c r="BM29"/>
  <c r="AL29"/>
  <c r="AK29"/>
  <c r="AG29"/>
  <c r="AF29"/>
  <c r="AB29"/>
  <c r="AA29"/>
  <c r="P29"/>
  <c r="O29"/>
  <c r="N29"/>
  <c r="K29"/>
  <c r="I29"/>
  <c r="ED28"/>
  <c r="EC28"/>
  <c r="EB28"/>
  <c r="DH28"/>
  <c r="DF28"/>
  <c r="BO28"/>
  <c r="BM28"/>
  <c r="AL28"/>
  <c r="AG28"/>
  <c r="AF28"/>
  <c r="AB28"/>
  <c r="P28"/>
  <c r="N28"/>
  <c r="K28"/>
  <c r="I28"/>
  <c r="ED27"/>
  <c r="EC27"/>
  <c r="EB27"/>
  <c r="DH27"/>
  <c r="DF27"/>
  <c r="D27" s="1"/>
  <c r="BO27"/>
  <c r="BM27"/>
  <c r="AL27"/>
  <c r="AG27"/>
  <c r="AB27"/>
  <c r="AA27"/>
  <c r="W27"/>
  <c r="P27"/>
  <c r="N27"/>
  <c r="K27"/>
  <c r="I27"/>
  <c r="ED26"/>
  <c r="EC26"/>
  <c r="EB26"/>
  <c r="DH26"/>
  <c r="DG26"/>
  <c r="DF26"/>
  <c r="D26" s="1"/>
  <c r="BO26"/>
  <c r="BM26"/>
  <c r="AG26"/>
  <c r="AF26"/>
  <c r="AB26"/>
  <c r="AA26"/>
  <c r="P26"/>
  <c r="O26"/>
  <c r="N26"/>
  <c r="K26"/>
  <c r="I26"/>
  <c r="ED25"/>
  <c r="EC25"/>
  <c r="EB25"/>
  <c r="DH25"/>
  <c r="DF25"/>
  <c r="BO25"/>
  <c r="BM25"/>
  <c r="AL25"/>
  <c r="AK25"/>
  <c r="AG25"/>
  <c r="AF25"/>
  <c r="AB25"/>
  <c r="AA25"/>
  <c r="P25"/>
  <c r="O25"/>
  <c r="N25"/>
  <c r="K25"/>
  <c r="I25"/>
  <c r="ED24"/>
  <c r="EC24"/>
  <c r="EB24"/>
  <c r="DH24"/>
  <c r="DF24"/>
  <c r="D24" s="1"/>
  <c r="BO24"/>
  <c r="BM24"/>
  <c r="AL24"/>
  <c r="AK24"/>
  <c r="AG24"/>
  <c r="AF24"/>
  <c r="AB24"/>
  <c r="W24"/>
  <c r="V24"/>
  <c r="P24"/>
  <c r="N24"/>
  <c r="K24"/>
  <c r="I24"/>
  <c r="ED23"/>
  <c r="EC23"/>
  <c r="EB23"/>
  <c r="DH23"/>
  <c r="DF23"/>
  <c r="BO23"/>
  <c r="BM23"/>
  <c r="AL23"/>
  <c r="AG23"/>
  <c r="AB23"/>
  <c r="P23"/>
  <c r="N23"/>
  <c r="K23"/>
  <c r="I23"/>
  <c r="ED22"/>
  <c r="EC22"/>
  <c r="EB22"/>
  <c r="DH22"/>
  <c r="DF22"/>
  <c r="BO22"/>
  <c r="BN22"/>
  <c r="BM22"/>
  <c r="AL22"/>
  <c r="AK22"/>
  <c r="AG22"/>
  <c r="AF22"/>
  <c r="AB22"/>
  <c r="AA22"/>
  <c r="W22"/>
  <c r="V22"/>
  <c r="P22"/>
  <c r="N22"/>
  <c r="K22"/>
  <c r="I22"/>
  <c r="ED21"/>
  <c r="EC21"/>
  <c r="EB21"/>
  <c r="DH21"/>
  <c r="DF21"/>
  <c r="D21" s="1"/>
  <c r="BO21"/>
  <c r="BM21"/>
  <c r="AG21"/>
  <c r="AF21"/>
  <c r="AB21"/>
  <c r="AA21"/>
  <c r="W21"/>
  <c r="V21"/>
  <c r="P21"/>
  <c r="O21"/>
  <c r="N21"/>
  <c r="K21"/>
  <c r="I21"/>
  <c r="ED20"/>
  <c r="EC20"/>
  <c r="EB20"/>
  <c r="DH20"/>
  <c r="DF20"/>
  <c r="BO20"/>
  <c r="BM20"/>
  <c r="AL20"/>
  <c r="AK20"/>
  <c r="AG20"/>
  <c r="AF20"/>
  <c r="AB20"/>
  <c r="P20"/>
  <c r="O20"/>
  <c r="N20"/>
  <c r="K20"/>
  <c r="I20"/>
  <c r="ED19"/>
  <c r="EC19"/>
  <c r="EB19"/>
  <c r="DH19"/>
  <c r="DF19"/>
  <c r="D19" s="1"/>
  <c r="BO19"/>
  <c r="BM19"/>
  <c r="AG19"/>
  <c r="AB19"/>
  <c r="P19"/>
  <c r="N19"/>
  <c r="K19"/>
  <c r="I19"/>
  <c r="ED18"/>
  <c r="EC18"/>
  <c r="EB18"/>
  <c r="DH18"/>
  <c r="DF18"/>
  <c r="BO18"/>
  <c r="BM18"/>
  <c r="AG18"/>
  <c r="AB18"/>
  <c r="AA18"/>
  <c r="W18"/>
  <c r="V18"/>
  <c r="P18"/>
  <c r="O18"/>
  <c r="N18"/>
  <c r="K18"/>
  <c r="J18"/>
  <c r="I18"/>
  <c r="ED17"/>
  <c r="EC17"/>
  <c r="EB17"/>
  <c r="DH17"/>
  <c r="DF17"/>
  <c r="BO17"/>
  <c r="BM17"/>
  <c r="AL17"/>
  <c r="AK17"/>
  <c r="AG17"/>
  <c r="AF17"/>
  <c r="AB17"/>
  <c r="AA17"/>
  <c r="W17"/>
  <c r="V17"/>
  <c r="P17"/>
  <c r="O17"/>
  <c r="N17"/>
  <c r="K17"/>
  <c r="I17"/>
  <c r="ED16"/>
  <c r="EC16"/>
  <c r="EB16"/>
  <c r="DH16"/>
  <c r="DF16"/>
  <c r="BO16"/>
  <c r="BN16"/>
  <c r="BM16"/>
  <c r="AL16"/>
  <c r="AK16"/>
  <c r="AG16"/>
  <c r="AF16"/>
  <c r="AB16"/>
  <c r="P16"/>
  <c r="N16"/>
  <c r="K16"/>
  <c r="I16"/>
  <c r="ED15"/>
  <c r="EC15"/>
  <c r="EB15"/>
  <c r="DH15"/>
  <c r="DF15"/>
  <c r="BO15"/>
  <c r="BM15"/>
  <c r="AQ15"/>
  <c r="AL15"/>
  <c r="AK15"/>
  <c r="AG15"/>
  <c r="AF15"/>
  <c r="AB15"/>
  <c r="W15"/>
  <c r="V15"/>
  <c r="P15"/>
  <c r="N15"/>
  <c r="K15"/>
  <c r="I15"/>
  <c r="ED14"/>
  <c r="EC14"/>
  <c r="EB14"/>
  <c r="DH14"/>
  <c r="DF14"/>
  <c r="BO14"/>
  <c r="BN14"/>
  <c r="BM14"/>
  <c r="AL14"/>
  <c r="AK14"/>
  <c r="AG14"/>
  <c r="AF14"/>
  <c r="AB14"/>
  <c r="AA14"/>
  <c r="W14"/>
  <c r="V14"/>
  <c r="P14"/>
  <c r="O14"/>
  <c r="N14"/>
  <c r="K14"/>
  <c r="J14"/>
  <c r="I14"/>
  <c r="ED13"/>
  <c r="EC13"/>
  <c r="EB13"/>
  <c r="DH13"/>
  <c r="DF13"/>
  <c r="BO13"/>
  <c r="BM13"/>
  <c r="AL13"/>
  <c r="AK13"/>
  <c r="AG13"/>
  <c r="AF13"/>
  <c r="AB13"/>
  <c r="AA13"/>
  <c r="W13"/>
  <c r="V13"/>
  <c r="P13"/>
  <c r="O13"/>
  <c r="N13"/>
  <c r="K13"/>
  <c r="I13"/>
  <c r="ED12"/>
  <c r="EC12"/>
  <c r="EB12"/>
  <c r="DH12"/>
  <c r="DF12"/>
  <c r="BO12"/>
  <c r="BN12"/>
  <c r="BM12"/>
  <c r="AQ12"/>
  <c r="AP12"/>
  <c r="AL12"/>
  <c r="AK12"/>
  <c r="AG12"/>
  <c r="AB12"/>
  <c r="AA12"/>
  <c r="W12"/>
  <c r="V12"/>
  <c r="P12"/>
  <c r="N12"/>
  <c r="K12"/>
  <c r="I12"/>
  <c r="ED11"/>
  <c r="EC11"/>
  <c r="EB11"/>
  <c r="DH11"/>
  <c r="DF11"/>
  <c r="BO11"/>
  <c r="BM11"/>
  <c r="AQ11"/>
  <c r="AL11"/>
  <c r="AK11"/>
  <c r="AG11"/>
  <c r="AB11"/>
  <c r="W11"/>
  <c r="V11"/>
  <c r="P11"/>
  <c r="N11"/>
  <c r="K11"/>
  <c r="I11"/>
  <c r="ED10"/>
  <c r="EC10"/>
  <c r="EB10"/>
  <c r="DH10"/>
  <c r="DF10"/>
  <c r="BO10"/>
  <c r="BM10"/>
  <c r="AQ10"/>
  <c r="AL10"/>
  <c r="AK10"/>
  <c r="AG10"/>
  <c r="AB10"/>
  <c r="W10"/>
  <c r="V10"/>
  <c r="P10"/>
  <c r="N10"/>
  <c r="K10"/>
  <c r="I10"/>
  <c r="D28" l="1"/>
  <c r="F21"/>
  <c r="H21" s="1"/>
  <c r="F27"/>
  <c r="D16"/>
  <c r="D20"/>
  <c r="D17"/>
  <c r="D18"/>
  <c r="F33"/>
  <c r="F12"/>
  <c r="F13"/>
  <c r="F14"/>
  <c r="F15"/>
  <c r="F20"/>
  <c r="H20" s="1"/>
  <c r="F25"/>
  <c r="Q29"/>
  <c r="E12"/>
  <c r="F10"/>
  <c r="BP12"/>
  <c r="W34"/>
  <c r="AQ34"/>
  <c r="E25"/>
  <c r="D33"/>
  <c r="H33" s="1"/>
  <c r="BP18"/>
  <c r="BP22"/>
  <c r="E16"/>
  <c r="EC34"/>
  <c r="D12"/>
  <c r="H12" s="1"/>
  <c r="D13"/>
  <c r="H13" s="1"/>
  <c r="D14"/>
  <c r="H14" s="1"/>
  <c r="D15"/>
  <c r="H15" s="1"/>
  <c r="BQ20"/>
  <c r="BQ21"/>
  <c r="F22"/>
  <c r="F23"/>
  <c r="D25"/>
  <c r="F26"/>
  <c r="H26" s="1"/>
  <c r="R29"/>
  <c r="F29"/>
  <c r="Q30"/>
  <c r="F30"/>
  <c r="R31"/>
  <c r="F31"/>
  <c r="F32"/>
  <c r="E29"/>
  <c r="E18"/>
  <c r="E30"/>
  <c r="E22"/>
  <c r="BP32"/>
  <c r="EB34"/>
  <c r="D11"/>
  <c r="BQ14"/>
  <c r="F16"/>
  <c r="F17"/>
  <c r="F18"/>
  <c r="F19"/>
  <c r="H19" s="1"/>
  <c r="D22"/>
  <c r="D23"/>
  <c r="F24"/>
  <c r="H24" s="1"/>
  <c r="E26"/>
  <c r="F28"/>
  <c r="H28" s="1"/>
  <c r="D29"/>
  <c r="D30"/>
  <c r="D31"/>
  <c r="D32"/>
  <c r="E14"/>
  <c r="G14" s="1"/>
  <c r="J24"/>
  <c r="L24" s="1"/>
  <c r="DC34"/>
  <c r="J11"/>
  <c r="L11" s="1"/>
  <c r="CT34"/>
  <c r="CQ34"/>
  <c r="CN34"/>
  <c r="DG28"/>
  <c r="E28" s="1"/>
  <c r="J28"/>
  <c r="L28" s="1"/>
  <c r="CB34"/>
  <c r="J15"/>
  <c r="L15" s="1"/>
  <c r="DG19"/>
  <c r="E19" s="1"/>
  <c r="BN11"/>
  <c r="BP11" s="1"/>
  <c r="BN19"/>
  <c r="BP19" s="1"/>
  <c r="BN13"/>
  <c r="BP13" s="1"/>
  <c r="BN17"/>
  <c r="BP17" s="1"/>
  <c r="J22"/>
  <c r="L22" s="1"/>
  <c r="BN25"/>
  <c r="BP25" s="1"/>
  <c r="BN29"/>
  <c r="BP29" s="1"/>
  <c r="BN30"/>
  <c r="BN33"/>
  <c r="BP33" s="1"/>
  <c r="DG21"/>
  <c r="E21" s="1"/>
  <c r="G21" s="1"/>
  <c r="J21"/>
  <c r="L21" s="1"/>
  <c r="BS34"/>
  <c r="BN10"/>
  <c r="BP10" s="1"/>
  <c r="BE34"/>
  <c r="DG20"/>
  <c r="E20" s="1"/>
  <c r="G20" s="1"/>
  <c r="DG24"/>
  <c r="E24" s="1"/>
  <c r="DG32"/>
  <c r="E32" s="1"/>
  <c r="AY34"/>
  <c r="DG13"/>
  <c r="E13" s="1"/>
  <c r="DG17"/>
  <c r="E17" s="1"/>
  <c r="J29"/>
  <c r="L29" s="1"/>
  <c r="AN34"/>
  <c r="AP34" s="1"/>
  <c r="AP10"/>
  <c r="AK32"/>
  <c r="J12"/>
  <c r="L12" s="1"/>
  <c r="J32"/>
  <c r="L32" s="1"/>
  <c r="AI34"/>
  <c r="AK34" s="1"/>
  <c r="AF33"/>
  <c r="DG33"/>
  <c r="E33" s="1"/>
  <c r="AF31"/>
  <c r="O27"/>
  <c r="DG15"/>
  <c r="E15" s="1"/>
  <c r="G15" s="1"/>
  <c r="AF11"/>
  <c r="AF12"/>
  <c r="O19"/>
  <c r="O23"/>
  <c r="Q23" s="1"/>
  <c r="O24"/>
  <c r="Q24" s="1"/>
  <c r="O28"/>
  <c r="Q28" s="1"/>
  <c r="J30"/>
  <c r="L30" s="1"/>
  <c r="DG11"/>
  <c r="E11" s="1"/>
  <c r="AF19"/>
  <c r="AF32"/>
  <c r="DG10"/>
  <c r="E10" s="1"/>
  <c r="AD34"/>
  <c r="AF34" s="1"/>
  <c r="DG23"/>
  <c r="E23" s="1"/>
  <c r="J23"/>
  <c r="L23" s="1"/>
  <c r="AA15"/>
  <c r="AA24"/>
  <c r="AA28"/>
  <c r="J16"/>
  <c r="L16" s="1"/>
  <c r="AA16"/>
  <c r="Y34"/>
  <c r="AA34" s="1"/>
  <c r="AA10"/>
  <c r="O11"/>
  <c r="Q11" s="1"/>
  <c r="O15"/>
  <c r="Q15" s="1"/>
  <c r="V27"/>
  <c r="DG27"/>
  <c r="E27" s="1"/>
  <c r="G27" s="1"/>
  <c r="V31"/>
  <c r="DG31"/>
  <c r="E31" s="1"/>
  <c r="O12"/>
  <c r="Q12" s="1"/>
  <c r="O16"/>
  <c r="Q16" s="1"/>
  <c r="J27"/>
  <c r="J31"/>
  <c r="L31" s="1"/>
  <c r="V32"/>
  <c r="J10"/>
  <c r="L10" s="1"/>
  <c r="T34"/>
  <c r="V34" s="1"/>
  <c r="O10"/>
  <c r="Q10" s="1"/>
  <c r="ED34"/>
  <c r="F11"/>
  <c r="M32"/>
  <c r="BO34"/>
  <c r="L19"/>
  <c r="BP23"/>
  <c r="BP26"/>
  <c r="BQ11"/>
  <c r="BQ13"/>
  <c r="BQ15"/>
  <c r="BQ17"/>
  <c r="BQ24"/>
  <c r="BQ25"/>
  <c r="BQ27"/>
  <c r="BQ28"/>
  <c r="BQ31"/>
  <c r="BP14"/>
  <c r="BP20"/>
  <c r="BP15"/>
  <c r="BP24"/>
  <c r="BP31"/>
  <c r="BP21"/>
  <c r="BQ12"/>
  <c r="BQ18"/>
  <c r="BQ22"/>
  <c r="BQ32"/>
  <c r="BM34"/>
  <c r="BQ19"/>
  <c r="BQ23"/>
  <c r="BQ26"/>
  <c r="BQ29"/>
  <c r="BQ33"/>
  <c r="M25"/>
  <c r="I34"/>
  <c r="M28"/>
  <c r="M31"/>
  <c r="L14"/>
  <c r="N34"/>
  <c r="DF34"/>
  <c r="M22"/>
  <c r="M30"/>
  <c r="R32"/>
  <c r="M33"/>
  <c r="AG34"/>
  <c r="M15"/>
  <c r="M16"/>
  <c r="M17"/>
  <c r="M20"/>
  <c r="M21"/>
  <c r="M24"/>
  <c r="R30"/>
  <c r="R33"/>
  <c r="L13"/>
  <c r="L17"/>
  <c r="L33"/>
  <c r="D10"/>
  <c r="M13"/>
  <c r="M19"/>
  <c r="M23"/>
  <c r="H27"/>
  <c r="M14"/>
  <c r="M18"/>
  <c r="M26"/>
  <c r="M27"/>
  <c r="M29"/>
  <c r="K34"/>
  <c r="DH34"/>
  <c r="M12"/>
  <c r="M11"/>
  <c r="Q13"/>
  <c r="Q14"/>
  <c r="Q17"/>
  <c r="Q18"/>
  <c r="Q19"/>
  <c r="Q20"/>
  <c r="Q21"/>
  <c r="Q22"/>
  <c r="Q25"/>
  <c r="Q26"/>
  <c r="Q27"/>
  <c r="R10"/>
  <c r="R11"/>
  <c r="R12"/>
  <c r="R13"/>
  <c r="R14"/>
  <c r="R15"/>
  <c r="R16"/>
  <c r="R17"/>
  <c r="L18"/>
  <c r="R18"/>
  <c r="R19"/>
  <c r="L20"/>
  <c r="R20"/>
  <c r="R21"/>
  <c r="R22"/>
  <c r="R23"/>
  <c r="R24"/>
  <c r="L25"/>
  <c r="R25"/>
  <c r="L26"/>
  <c r="R26"/>
  <c r="R27"/>
  <c r="BP27"/>
  <c r="R28"/>
  <c r="BP28"/>
  <c r="Q31"/>
  <c r="Q32"/>
  <c r="Q33"/>
  <c r="P34"/>
  <c r="AB34"/>
  <c r="AL34"/>
  <c r="M10"/>
  <c r="BQ10"/>
  <c r="G33" l="1"/>
  <c r="G13"/>
  <c r="H17"/>
  <c r="H18"/>
  <c r="G25"/>
  <c r="G12"/>
  <c r="G16"/>
  <c r="G19"/>
  <c r="G11"/>
  <c r="H25"/>
  <c r="H11"/>
  <c r="G28"/>
  <c r="H22"/>
  <c r="G22"/>
  <c r="G29"/>
  <c r="H23"/>
  <c r="H30"/>
  <c r="G30"/>
  <c r="H29"/>
  <c r="H32"/>
  <c r="G24"/>
  <c r="G26"/>
  <c r="H31"/>
  <c r="G23"/>
  <c r="D34"/>
  <c r="H16"/>
  <c r="G31"/>
  <c r="G18"/>
  <c r="F34"/>
  <c r="M34"/>
  <c r="G32"/>
  <c r="G17"/>
  <c r="BN34"/>
  <c r="BP34" s="1"/>
  <c r="J34"/>
  <c r="L34" s="1"/>
  <c r="O34"/>
  <c r="Q34" s="1"/>
  <c r="E34"/>
  <c r="L27"/>
  <c r="DG34"/>
  <c r="BQ34"/>
  <c r="H10"/>
  <c r="G10"/>
  <c r="R34"/>
  <c r="H34" l="1"/>
  <c r="G34"/>
</calcChain>
</file>

<file path=xl/sharedStrings.xml><?xml version="1.0" encoding="utf-8"?>
<sst xmlns="http://schemas.openxmlformats.org/spreadsheetml/2006/main" count="243" uniqueCount="90">
  <si>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</si>
  <si>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</si>
  <si>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</si>
  <si>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</si>
  <si>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</si>
  <si>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</si>
  <si>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</si>
  <si>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</si>
  <si>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</si>
  <si>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</si>
  <si>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</si>
  <si>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</si>
  <si>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</si>
  <si>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</si>
  <si>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</si>
  <si>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</si>
  <si>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</si>
  <si>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</si>
  <si>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</si>
  <si>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</si>
  <si>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</si>
  <si>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</si>
  <si>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</si>
  <si>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</si>
  <si>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</si>
  <si>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</si>
  <si>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</si>
  <si>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</si>
  <si>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</si>
  <si>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</si>
  <si>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</si>
  <si>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</si>
  <si>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</si>
  <si>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</si>
  <si>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</si>
  <si>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</si>
  <si>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</si>
  <si>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</si>
  <si>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</si>
  <si>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</si>
  <si>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</si>
  <si>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</si>
  <si>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</si>
  <si>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</si>
  <si>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</si>
  <si>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</si>
  <si>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</si>
  <si>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</si>
  <si>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</si>
  <si>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</si>
  <si>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</si>
  <si>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</si>
  <si>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</si>
  <si>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</si>
  <si>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</si>
  <si>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</si>
  <si>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</si>
  <si>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</si>
  <si>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</si>
  <si>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</si>
  <si>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</si>
  <si>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</si>
  <si>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</si>
  <si>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</si>
  <si>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</si>
  <si>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</si>
  <si>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</si>
  <si>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</si>
  <si>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</si>
  <si>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ծրագիր տարեկան </t>
  </si>
  <si>
    <t>կատ. % տարեկան ծրագրի նկատմամբ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</si>
  <si>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</si>
  <si>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</si>
  <si>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</si>
  <si>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</si>
  <si>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</si>
  <si>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</si>
  <si>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</si>
  <si>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</si>
  <si>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</si>
  <si>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</si>
  <si>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</si>
  <si>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</si>
  <si>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(6 ամիս)</t>
  </si>
  <si>
    <t xml:space="preserve">փաստ                (4ամիս )                                                                    </t>
  </si>
  <si>
    <t xml:space="preserve">փաստ                   (4ամիս )                                                                           </t>
  </si>
  <si>
    <r>
      <t xml:space="preserve"> ՀՀ ՏԱՎՈւՇԻ ՄԱՐԶԻ ՀԱՄԱՅՆՔՆԵՐԻ ԲՅՈՒՋԵՏԱՅԻՆ ԵԿԱՄՈՒՏՆԵՐԻ ՎԵՐԱԲԵՐՅԱԼ (աճողական) 2020թ.ապրիլի 30-ի դրությամբ </t>
    </r>
    <r>
      <rPr>
        <b/>
        <sz val="10"/>
        <rFont val="GHEA Grapalat"/>
        <family val="3"/>
      </rPr>
      <t xml:space="preserve">                                           </t>
    </r>
  </si>
  <si>
    <t xml:space="preserve">     փաստ             (4ամիս )                                                                    </t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</si>
  <si>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</si>
  <si>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t>կատ. %-ը 1-ին կիսամյակի նկատմամբ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</si>
</sst>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165" fontId="4" fillId="4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164" fontId="4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165" fontId="5" fillId="4" borderId="12" xfId="0" applyNumberFormat="1" applyFont="1" applyFill="1" applyBorder="1" applyAlignment="1" applyProtection="1">
      <alignment horizontal="center" vertical="center" wrapText="1"/>
    </xf>
    <xf numFmtId="164" fontId="5" fillId="4" borderId="0" xfId="0" applyNumberFormat="1" applyFont="1" applyFill="1" applyAlignment="1" applyProtection="1">
      <alignment horizontal="center" vertical="center" wrapText="1"/>
    </xf>
    <xf numFmtId="0" fontId="4" fillId="8" borderId="12" xfId="0" applyFont="1" applyFill="1" applyBorder="1" applyAlignment="1" applyProtection="1">
      <alignment horizontal="center" vertical="center"/>
    </xf>
    <xf numFmtId="0" fontId="4" fillId="8" borderId="2" xfId="0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166" fontId="4" fillId="4" borderId="1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4" fontId="4" fillId="5" borderId="2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4" fillId="6" borderId="3" xfId="0" applyNumberFormat="1" applyFont="1" applyFill="1" applyBorder="1" applyAlignment="1" applyProtection="1">
      <alignment horizontal="center" vertical="center" wrapText="1"/>
    </xf>
    <xf numFmtId="4" fontId="4" fillId="6" borderId="4" xfId="0" applyNumberFormat="1" applyFont="1" applyFill="1" applyBorder="1" applyAlignment="1" applyProtection="1">
      <alignment horizontal="center" vertical="center" wrapText="1"/>
    </xf>
    <xf numFmtId="4" fontId="4" fillId="6" borderId="5" xfId="0" applyNumberFormat="1" applyFont="1" applyFill="1" applyBorder="1" applyAlignment="1" applyProtection="1">
      <alignment horizontal="center" vertical="center" wrapText="1"/>
    </xf>
    <xf numFmtId="4" fontId="4" fillId="6" borderId="10" xfId="0" applyNumberFormat="1" applyFont="1" applyFill="1" applyBorder="1" applyAlignment="1" applyProtection="1">
      <alignment horizontal="center" vertical="center" wrapText="1"/>
    </xf>
    <xf numFmtId="4" fontId="4" fillId="6" borderId="0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6" borderId="13" xfId="0" applyNumberFormat="1" applyFont="1" applyFill="1" applyBorder="1" applyAlignment="1" applyProtection="1">
      <alignment horizontal="center" vertical="center" wrapText="1"/>
    </xf>
    <xf numFmtId="4" fontId="4" fillId="6" borderId="1" xfId="0" applyNumberFormat="1" applyFont="1" applyFill="1" applyBorder="1" applyAlignment="1" applyProtection="1">
      <alignment horizontal="center" vertical="center" wrapText="1"/>
    </xf>
    <xf numFmtId="4" fontId="4" fillId="6" borderId="14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6" borderId="5" xfId="0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7" borderId="7" xfId="0" applyFont="1" applyFill="1" applyBorder="1" applyAlignment="1" applyProtection="1">
      <alignment horizontal="center" vertical="center" wrapText="1"/>
    </xf>
    <xf numFmtId="0" fontId="4" fillId="7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6" borderId="3" xfId="0" applyNumberFormat="1" applyFont="1" applyFill="1" applyBorder="1" applyAlignment="1" applyProtection="1">
      <alignment horizontal="center" vertical="center" wrapText="1"/>
    </xf>
    <xf numFmtId="4" fontId="5" fillId="6" borderId="4" xfId="0" applyNumberFormat="1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4" fontId="5" fillId="6" borderId="10" xfId="0" applyNumberFormat="1" applyFont="1" applyFill="1" applyBorder="1" applyAlignment="1" applyProtection="1">
      <alignment horizontal="center" vertical="center" wrapText="1"/>
    </xf>
    <xf numFmtId="4" fontId="5" fillId="6" borderId="0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13" xfId="0" applyNumberFormat="1" applyFont="1" applyFill="1" applyBorder="1" applyAlignment="1" applyProtection="1">
      <alignment horizontal="center" vertical="center" wrapText="1"/>
    </xf>
    <xf numFmtId="4" fontId="5" fillId="6" borderId="1" xfId="0" applyNumberFormat="1" applyFont="1" applyFill="1" applyBorder="1" applyAlignment="1" applyProtection="1">
      <alignment horizontal="center" vertical="center" wrapText="1"/>
    </xf>
    <xf numFmtId="4" fontId="5" fillId="6" borderId="14" xfId="0" applyNumberFormat="1" applyFont="1" applyFill="1" applyBorder="1" applyAlignment="1" applyProtection="1">
      <alignment horizontal="center" vertical="center" wrapText="1"/>
    </xf>
    <xf numFmtId="0" fontId="5" fillId="6" borderId="3" xfId="0" applyNumberFormat="1" applyFont="1" applyFill="1" applyBorder="1" applyAlignment="1" applyProtection="1">
      <alignment horizontal="center" vertical="center" wrapText="1"/>
    </xf>
    <xf numFmtId="0" fontId="5" fillId="6" borderId="4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5" fillId="6" borderId="10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Border="1" applyAlignment="1" applyProtection="1">
      <alignment horizontal="center" vertical="center" wrapText="1"/>
    </xf>
    <xf numFmtId="0" fontId="5" fillId="6" borderId="11" xfId="0" applyNumberFormat="1" applyFont="1" applyFill="1" applyBorder="1" applyAlignment="1" applyProtection="1">
      <alignment horizontal="center" vertical="center" wrapText="1"/>
    </xf>
    <xf numFmtId="0" fontId="5" fillId="6" borderId="13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0" fontId="5" fillId="6" borderId="14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0" fontId="5" fillId="6" borderId="6" xfId="0" applyNumberFormat="1" applyFont="1" applyFill="1" applyBorder="1" applyAlignment="1" applyProtection="1">
      <alignment horizontal="center" vertical="center" wrapText="1"/>
    </xf>
    <xf numFmtId="0" fontId="5" fillId="6" borderId="7" xfId="0" applyNumberFormat="1" applyFont="1" applyFill="1" applyBorder="1" applyAlignment="1" applyProtection="1">
      <alignment horizontal="center" vertical="center" wrapText="1"/>
    </xf>
    <xf numFmtId="0" fontId="5" fillId="6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4" fillId="9" borderId="12" xfId="0" applyFont="1" applyFill="1" applyBorder="1" applyAlignment="1" applyProtection="1">
      <alignment horizontal="center" vertical="center" wrapText="1"/>
    </xf>
  </cellXfs>
  <cellStyles count="2"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D56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P8" sqref="BP8"/>
    </sheetView>
  </sheetViews>
  <sheetFormatPr defaultColWidth="9" defaultRowHeight="14.25" customHeight="1"/>
  <cols>
    <col min="1" max="1" width="5.140625" style="1" customWidth="1"/>
    <col min="2" max="2" width="17.28515625" style="1" customWidth="1"/>
    <col min="3" max="3" width="13" style="1" customWidth="1"/>
    <col min="4" max="4" width="15.42578125" style="1" customWidth="1"/>
    <col min="5" max="5" width="14.7109375" style="1" customWidth="1"/>
    <col min="6" max="6" width="14.42578125" style="1" customWidth="1"/>
    <col min="7" max="8" width="10.28515625" style="1" customWidth="1"/>
    <col min="9" max="9" width="13.7109375" style="1" customWidth="1"/>
    <col min="10" max="10" width="12.85546875" style="1" customWidth="1"/>
    <col min="11" max="11" width="13.140625" style="1" customWidth="1"/>
    <col min="12" max="12" width="11.42578125" style="1" customWidth="1"/>
    <col min="13" max="13" width="12.140625" style="1" customWidth="1"/>
    <col min="14" max="14" width="13.5703125" style="1" customWidth="1"/>
    <col min="15" max="16" width="13.28515625" style="1" customWidth="1"/>
    <col min="17" max="18" width="11.5703125" style="1" customWidth="1"/>
    <col min="19" max="19" width="13" style="1" customWidth="1"/>
    <col min="20" max="20" width="12.42578125" style="1" customWidth="1"/>
    <col min="21" max="21" width="12.85546875" style="1" customWidth="1"/>
    <col min="22" max="23" width="11.5703125" style="1" customWidth="1"/>
    <col min="24" max="24" width="13.28515625" style="1" customWidth="1"/>
    <col min="25" max="25" width="12.85546875" style="1" customWidth="1"/>
    <col min="26" max="26" width="12.5703125" style="1" customWidth="1"/>
    <col min="27" max="28" width="11.5703125" style="1" customWidth="1"/>
    <col min="29" max="29" width="13.85546875" style="1" customWidth="1"/>
    <col min="30" max="30" width="14" style="1" customWidth="1"/>
    <col min="31" max="31" width="13.42578125" style="1" customWidth="1"/>
    <col min="32" max="43" width="11.5703125" style="1" customWidth="1"/>
    <col min="44" max="49" width="11.5703125" style="1" hidden="1" customWidth="1"/>
    <col min="50" max="51" width="14.85546875" style="1" customWidth="1"/>
    <col min="52" max="52" width="14.7109375" style="1" customWidth="1"/>
    <col min="53" max="53" width="0.140625" style="1" hidden="1" customWidth="1"/>
    <col min="54" max="55" width="11.5703125" style="1" hidden="1" customWidth="1"/>
    <col min="56" max="56" width="13.28515625" style="1" customWidth="1"/>
    <col min="57" max="57" width="13.140625" style="1" customWidth="1"/>
    <col min="58" max="58" width="13" style="1" customWidth="1"/>
    <col min="59" max="64" width="11.5703125" style="1" hidden="1" customWidth="1"/>
    <col min="65" max="65" width="12.140625" style="1" customWidth="1"/>
    <col min="66" max="66" width="12" style="1" customWidth="1"/>
    <col min="67" max="69" width="11.5703125" style="1" customWidth="1"/>
    <col min="70" max="70" width="12.42578125" style="1" customWidth="1"/>
    <col min="71" max="71" width="12.85546875" style="1" customWidth="1"/>
    <col min="72" max="72" width="12.140625" style="1" customWidth="1"/>
    <col min="73" max="73" width="12.85546875" style="1" customWidth="1"/>
    <col min="74" max="75" width="11" style="1" customWidth="1"/>
    <col min="76" max="76" width="11.42578125" style="1" customWidth="1"/>
    <col min="77" max="77" width="11.5703125" style="1" customWidth="1"/>
    <col min="78" max="78" width="10.140625" style="1" customWidth="1"/>
    <col min="79" max="79" width="12.140625" style="1" customWidth="1"/>
    <col min="80" max="80" width="11.7109375" style="1" customWidth="1"/>
    <col min="81" max="81" width="11" style="1" customWidth="1"/>
    <col min="82" max="82" width="3.7109375" style="1" hidden="1" customWidth="1"/>
    <col min="83" max="83" width="8.5703125" style="1" hidden="1" customWidth="1"/>
    <col min="84" max="84" width="0.7109375" style="1" hidden="1" customWidth="1"/>
    <col min="85" max="85" width="13.85546875" style="1" customWidth="1"/>
    <col min="86" max="86" width="14.7109375" style="1" customWidth="1"/>
    <col min="87" max="87" width="14.85546875" style="1" customWidth="1"/>
    <col min="88" max="88" width="12.140625" style="1" customWidth="1"/>
    <col min="89" max="89" width="12.7109375" style="1" customWidth="1"/>
    <col min="90" max="90" width="14" style="1" customWidth="1"/>
    <col min="91" max="91" width="13.42578125" style="1" customWidth="1"/>
    <col min="92" max="96" width="12.42578125" style="1" customWidth="1"/>
    <col min="97" max="97" width="11.28515625" style="1" customWidth="1"/>
    <col min="98" max="99" width="9.42578125" style="1" customWidth="1"/>
    <col min="100" max="102" width="12.7109375" style="1" customWidth="1"/>
    <col min="103" max="103" width="14.140625" style="1" customWidth="1"/>
    <col min="104" max="104" width="15" style="1" customWidth="1"/>
    <col min="105" max="106" width="14.85546875" style="1" customWidth="1"/>
    <col min="107" max="107" width="14.140625" style="1" customWidth="1"/>
    <col min="108" max="108" width="14.5703125" style="1" customWidth="1"/>
    <col min="109" max="109" width="10.42578125" style="1" customWidth="1"/>
    <col min="110" max="110" width="14.28515625" style="1" customWidth="1"/>
    <col min="111" max="111" width="14.7109375" style="1" customWidth="1"/>
    <col min="112" max="112" width="15.28515625" style="1" customWidth="1"/>
    <col min="113" max="113" width="14.7109375" style="1" customWidth="1"/>
    <col min="114" max="114" width="14.28515625" style="1" customWidth="1"/>
    <col min="115" max="115" width="11.42578125" style="1" customWidth="1"/>
    <col min="116" max="116" width="11.85546875" style="1" customWidth="1"/>
    <col min="117" max="118" width="13.7109375" style="1" customWidth="1"/>
    <col min="119" max="119" width="14.140625" style="1" customWidth="1"/>
    <col min="120" max="122" width="12" style="1" customWidth="1"/>
    <col min="123" max="123" width="10" style="1" customWidth="1"/>
    <col min="124" max="131" width="9.42578125" style="1" customWidth="1"/>
    <col min="132" max="135" width="11.5703125" style="1" customWidth="1"/>
    <col min="136" max="16384" width="9" style="1"/>
  </cols>
  <sheetData>
    <row r="1" spans="1:134" ht="20.25" customHeight="1">
      <c r="C1" s="89" t="s">
        <v>35</v>
      </c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2"/>
      <c r="R1" s="2"/>
      <c r="S1" s="2"/>
      <c r="T1" s="2"/>
      <c r="U1" s="2"/>
      <c r="V1" s="2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27.75" customHeight="1">
      <c r="C2" s="90" t="s">
        <v>86</v>
      </c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>
      <c r="C3" s="15"/>
      <c r="D3" s="15"/>
      <c r="E3" s="15"/>
      <c r="F3" s="15"/>
      <c r="G3" s="8"/>
      <c r="H3" s="15"/>
      <c r="I3" s="15"/>
      <c r="J3" s="15"/>
      <c r="L3" s="8"/>
      <c r="M3" s="8"/>
      <c r="N3" s="8"/>
      <c r="O3" s="91" t="s">
        <v>0</v>
      </c>
      <c r="P3" s="91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>
      <c r="A4" s="92" t="s">
        <v>1</v>
      </c>
      <c r="B4" s="92" t="s">
        <v>36</v>
      </c>
      <c r="C4" s="95" t="s">
        <v>2</v>
      </c>
      <c r="D4" s="98" t="s">
        <v>37</v>
      </c>
      <c r="E4" s="99"/>
      <c r="F4" s="99"/>
      <c r="G4" s="99"/>
      <c r="H4" s="100"/>
      <c r="I4" s="107" t="s">
        <v>74</v>
      </c>
      <c r="J4" s="108"/>
      <c r="K4" s="108"/>
      <c r="L4" s="108"/>
      <c r="M4" s="109"/>
      <c r="N4" s="116" t="s">
        <v>67</v>
      </c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  <c r="AH4" s="117"/>
      <c r="AI4" s="117"/>
      <c r="AJ4" s="117"/>
      <c r="AK4" s="117"/>
      <c r="AL4" s="117"/>
      <c r="AM4" s="117"/>
      <c r="AN4" s="117"/>
      <c r="AO4" s="117"/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  <c r="BM4" s="117"/>
      <c r="BN4" s="117"/>
      <c r="BO4" s="117"/>
      <c r="BP4" s="117"/>
      <c r="BQ4" s="117"/>
      <c r="BR4" s="117"/>
      <c r="BS4" s="117"/>
      <c r="BT4" s="117"/>
      <c r="BU4" s="117"/>
      <c r="BV4" s="117"/>
      <c r="BW4" s="117"/>
      <c r="BX4" s="117"/>
      <c r="BY4" s="117"/>
      <c r="BZ4" s="117"/>
      <c r="CA4" s="117"/>
      <c r="CB4" s="117"/>
      <c r="CC4" s="117"/>
      <c r="CD4" s="117"/>
      <c r="CE4" s="117"/>
      <c r="CF4" s="117"/>
      <c r="CG4" s="117"/>
      <c r="CH4" s="117"/>
      <c r="CI4" s="117"/>
      <c r="CJ4" s="117"/>
      <c r="CK4" s="117"/>
      <c r="CL4" s="117"/>
      <c r="CM4" s="117"/>
      <c r="CN4" s="117"/>
      <c r="CO4" s="117"/>
      <c r="CP4" s="117"/>
      <c r="CQ4" s="117"/>
      <c r="CR4" s="117"/>
      <c r="CS4" s="117"/>
      <c r="CT4" s="117"/>
      <c r="CU4" s="117"/>
      <c r="CV4" s="117"/>
      <c r="CW4" s="117"/>
      <c r="CX4" s="117"/>
      <c r="CY4" s="117"/>
      <c r="CZ4" s="117"/>
      <c r="DA4" s="117"/>
      <c r="DB4" s="117"/>
      <c r="DC4" s="117"/>
      <c r="DD4" s="118"/>
      <c r="DE4" s="35" t="s">
        <v>38</v>
      </c>
      <c r="DF4" s="48" t="s">
        <v>39</v>
      </c>
      <c r="DG4" s="49"/>
      <c r="DH4" s="50"/>
      <c r="DI4" s="57" t="s">
        <v>3</v>
      </c>
      <c r="DJ4" s="57"/>
      <c r="DK4" s="57"/>
      <c r="DL4" s="57"/>
      <c r="DM4" s="57"/>
      <c r="DN4" s="57"/>
      <c r="DO4" s="57"/>
      <c r="DP4" s="57"/>
      <c r="DQ4" s="57"/>
      <c r="DR4" s="57"/>
      <c r="DS4" s="57"/>
      <c r="DT4" s="57"/>
      <c r="DU4" s="57"/>
      <c r="DV4" s="57"/>
      <c r="DW4" s="57"/>
      <c r="DX4" s="57"/>
      <c r="DY4" s="57"/>
      <c r="DZ4" s="57"/>
      <c r="EA4" s="35" t="s">
        <v>40</v>
      </c>
      <c r="EB4" s="58" t="s">
        <v>41</v>
      </c>
      <c r="EC4" s="59"/>
      <c r="ED4" s="60"/>
    </row>
    <row r="5" spans="1:134" s="9" customFormat="1" ht="33.75" customHeight="1">
      <c r="A5" s="93"/>
      <c r="B5" s="93"/>
      <c r="C5" s="96"/>
      <c r="D5" s="101"/>
      <c r="E5" s="102"/>
      <c r="F5" s="102"/>
      <c r="G5" s="102"/>
      <c r="H5" s="103"/>
      <c r="I5" s="110"/>
      <c r="J5" s="111"/>
      <c r="K5" s="111"/>
      <c r="L5" s="111"/>
      <c r="M5" s="112"/>
      <c r="N5" s="79" t="s">
        <v>4</v>
      </c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1"/>
      <c r="AU5" s="82" t="s">
        <v>5</v>
      </c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69" t="s">
        <v>6</v>
      </c>
      <c r="BK5" s="70"/>
      <c r="BL5" s="70"/>
      <c r="BM5" s="33" t="s">
        <v>42</v>
      </c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34"/>
      <c r="CD5" s="43" t="s">
        <v>7</v>
      </c>
      <c r="CE5" s="44"/>
      <c r="CF5" s="44"/>
      <c r="CG5" s="44"/>
      <c r="CH5" s="44"/>
      <c r="CI5" s="44"/>
      <c r="CJ5" s="44"/>
      <c r="CK5" s="44"/>
      <c r="CL5" s="83"/>
      <c r="CM5" s="33" t="s">
        <v>8</v>
      </c>
      <c r="CN5" s="40"/>
      <c r="CO5" s="40"/>
      <c r="CP5" s="40"/>
      <c r="CQ5" s="40"/>
      <c r="CR5" s="40"/>
      <c r="CS5" s="40"/>
      <c r="CT5" s="40"/>
      <c r="CU5" s="40"/>
      <c r="CV5" s="82" t="s">
        <v>43</v>
      </c>
      <c r="CW5" s="82"/>
      <c r="CX5" s="82"/>
      <c r="CY5" s="69" t="s">
        <v>44</v>
      </c>
      <c r="CZ5" s="70"/>
      <c r="DA5" s="71"/>
      <c r="DB5" s="69" t="s">
        <v>45</v>
      </c>
      <c r="DC5" s="70"/>
      <c r="DD5" s="71"/>
      <c r="DE5" s="36"/>
      <c r="DF5" s="51"/>
      <c r="DG5" s="52"/>
      <c r="DH5" s="53"/>
      <c r="DI5" s="67"/>
      <c r="DJ5" s="67"/>
      <c r="DK5" s="68"/>
      <c r="DL5" s="68"/>
      <c r="DM5" s="68"/>
      <c r="DN5" s="68"/>
      <c r="DO5" s="69" t="s">
        <v>46</v>
      </c>
      <c r="DP5" s="70"/>
      <c r="DQ5" s="71"/>
      <c r="DR5" s="75"/>
      <c r="DS5" s="76"/>
      <c r="DT5" s="76"/>
      <c r="DU5" s="76"/>
      <c r="DV5" s="76"/>
      <c r="DW5" s="76"/>
      <c r="DX5" s="76"/>
      <c r="DY5" s="76"/>
      <c r="DZ5" s="76"/>
      <c r="EA5" s="36"/>
      <c r="EB5" s="61"/>
      <c r="EC5" s="62"/>
      <c r="ED5" s="63"/>
    </row>
    <row r="6" spans="1:134" s="9" customFormat="1" ht="107.25" customHeight="1">
      <c r="A6" s="93"/>
      <c r="B6" s="93"/>
      <c r="C6" s="96"/>
      <c r="D6" s="104"/>
      <c r="E6" s="105"/>
      <c r="F6" s="105"/>
      <c r="G6" s="105"/>
      <c r="H6" s="106"/>
      <c r="I6" s="113"/>
      <c r="J6" s="114"/>
      <c r="K6" s="114"/>
      <c r="L6" s="114"/>
      <c r="M6" s="115"/>
      <c r="N6" s="119" t="s">
        <v>9</v>
      </c>
      <c r="O6" s="120"/>
      <c r="P6" s="120"/>
      <c r="Q6" s="120"/>
      <c r="R6" s="121"/>
      <c r="S6" s="122" t="s">
        <v>47</v>
      </c>
      <c r="T6" s="123"/>
      <c r="U6" s="123"/>
      <c r="V6" s="123"/>
      <c r="W6" s="124"/>
      <c r="X6" s="122" t="s">
        <v>48</v>
      </c>
      <c r="Y6" s="123"/>
      <c r="Z6" s="123"/>
      <c r="AA6" s="123"/>
      <c r="AB6" s="124"/>
      <c r="AC6" s="122" t="s">
        <v>49</v>
      </c>
      <c r="AD6" s="123"/>
      <c r="AE6" s="123"/>
      <c r="AF6" s="123"/>
      <c r="AG6" s="124"/>
      <c r="AH6" s="122" t="s">
        <v>50</v>
      </c>
      <c r="AI6" s="123"/>
      <c r="AJ6" s="123"/>
      <c r="AK6" s="123"/>
      <c r="AL6" s="124"/>
      <c r="AM6" s="122" t="s">
        <v>51</v>
      </c>
      <c r="AN6" s="123"/>
      <c r="AO6" s="123"/>
      <c r="AP6" s="123"/>
      <c r="AQ6" s="124"/>
      <c r="AR6" s="125" t="s">
        <v>52</v>
      </c>
      <c r="AS6" s="125"/>
      <c r="AT6" s="125"/>
      <c r="AU6" s="45" t="s">
        <v>53</v>
      </c>
      <c r="AV6" s="46"/>
      <c r="AW6" s="46"/>
      <c r="AX6" s="45" t="s">
        <v>54</v>
      </c>
      <c r="AY6" s="46"/>
      <c r="AZ6" s="47"/>
      <c r="BA6" s="38" t="s">
        <v>55</v>
      </c>
      <c r="BB6" s="41"/>
      <c r="BC6" s="39"/>
      <c r="BD6" s="38" t="s">
        <v>56</v>
      </c>
      <c r="BE6" s="41"/>
      <c r="BF6" s="41"/>
      <c r="BG6" s="77" t="s">
        <v>57</v>
      </c>
      <c r="BH6" s="78"/>
      <c r="BI6" s="78"/>
      <c r="BJ6" s="72"/>
      <c r="BK6" s="73"/>
      <c r="BL6" s="73"/>
      <c r="BM6" s="84" t="s">
        <v>58</v>
      </c>
      <c r="BN6" s="85"/>
      <c r="BO6" s="85"/>
      <c r="BP6" s="85"/>
      <c r="BQ6" s="86"/>
      <c r="BR6" s="42" t="s">
        <v>59</v>
      </c>
      <c r="BS6" s="42"/>
      <c r="BT6" s="42"/>
      <c r="BU6" s="42" t="s">
        <v>60</v>
      </c>
      <c r="BV6" s="42"/>
      <c r="BW6" s="42"/>
      <c r="BX6" s="42" t="s">
        <v>61</v>
      </c>
      <c r="BY6" s="42"/>
      <c r="BZ6" s="42"/>
      <c r="CA6" s="42" t="s">
        <v>62</v>
      </c>
      <c r="CB6" s="42"/>
      <c r="CC6" s="42"/>
      <c r="CD6" s="42" t="s">
        <v>75</v>
      </c>
      <c r="CE6" s="42"/>
      <c r="CF6" s="42"/>
      <c r="CG6" s="43" t="s">
        <v>76</v>
      </c>
      <c r="CH6" s="44"/>
      <c r="CI6" s="44"/>
      <c r="CJ6" s="42" t="s">
        <v>63</v>
      </c>
      <c r="CK6" s="42"/>
      <c r="CL6" s="42"/>
      <c r="CM6" s="87" t="s">
        <v>72</v>
      </c>
      <c r="CN6" s="88"/>
      <c r="CO6" s="44"/>
      <c r="CP6" s="42" t="s">
        <v>64</v>
      </c>
      <c r="CQ6" s="42"/>
      <c r="CR6" s="42"/>
      <c r="CS6" s="43" t="s">
        <v>77</v>
      </c>
      <c r="CT6" s="44"/>
      <c r="CU6" s="44"/>
      <c r="CV6" s="82"/>
      <c r="CW6" s="82"/>
      <c r="CX6" s="82"/>
      <c r="CY6" s="72"/>
      <c r="CZ6" s="73"/>
      <c r="DA6" s="74"/>
      <c r="DB6" s="72"/>
      <c r="DC6" s="73"/>
      <c r="DD6" s="74"/>
      <c r="DE6" s="36"/>
      <c r="DF6" s="54"/>
      <c r="DG6" s="55"/>
      <c r="DH6" s="56"/>
      <c r="DI6" s="69" t="s">
        <v>78</v>
      </c>
      <c r="DJ6" s="70"/>
      <c r="DK6" s="71"/>
      <c r="DL6" s="69" t="s">
        <v>79</v>
      </c>
      <c r="DM6" s="70"/>
      <c r="DN6" s="71"/>
      <c r="DO6" s="72"/>
      <c r="DP6" s="73"/>
      <c r="DQ6" s="74"/>
      <c r="DR6" s="69" t="s">
        <v>80</v>
      </c>
      <c r="DS6" s="70"/>
      <c r="DT6" s="71"/>
      <c r="DU6" s="69" t="s">
        <v>81</v>
      </c>
      <c r="DV6" s="70"/>
      <c r="DW6" s="71"/>
      <c r="DX6" s="77" t="s">
        <v>82</v>
      </c>
      <c r="DY6" s="78"/>
      <c r="DZ6" s="78"/>
      <c r="EA6" s="36"/>
      <c r="EB6" s="64"/>
      <c r="EC6" s="65"/>
      <c r="ED6" s="66"/>
    </row>
    <row r="7" spans="1:134" s="10" customFormat="1" ht="26.25" customHeight="1">
      <c r="A7" s="93"/>
      <c r="B7" s="93"/>
      <c r="C7" s="96"/>
      <c r="D7" s="31" t="s">
        <v>68</v>
      </c>
      <c r="E7" s="38" t="s">
        <v>66</v>
      </c>
      <c r="F7" s="41"/>
      <c r="G7" s="41"/>
      <c r="H7" s="39"/>
      <c r="I7" s="31" t="s">
        <v>68</v>
      </c>
      <c r="J7" s="38" t="s">
        <v>66</v>
      </c>
      <c r="K7" s="41"/>
      <c r="L7" s="41"/>
      <c r="M7" s="39"/>
      <c r="N7" s="31" t="s">
        <v>69</v>
      </c>
      <c r="O7" s="38" t="s">
        <v>66</v>
      </c>
      <c r="P7" s="41"/>
      <c r="Q7" s="41"/>
      <c r="R7" s="39"/>
      <c r="S7" s="31" t="s">
        <v>68</v>
      </c>
      <c r="T7" s="38" t="s">
        <v>66</v>
      </c>
      <c r="U7" s="41"/>
      <c r="V7" s="41"/>
      <c r="W7" s="39"/>
      <c r="X7" s="31" t="s">
        <v>68</v>
      </c>
      <c r="Y7" s="38" t="s">
        <v>66</v>
      </c>
      <c r="Z7" s="41"/>
      <c r="AA7" s="41"/>
      <c r="AB7" s="39"/>
      <c r="AC7" s="31" t="s">
        <v>68</v>
      </c>
      <c r="AD7" s="38" t="s">
        <v>66</v>
      </c>
      <c r="AE7" s="41"/>
      <c r="AF7" s="41"/>
      <c r="AG7" s="39"/>
      <c r="AH7" s="31" t="s">
        <v>68</v>
      </c>
      <c r="AI7" s="38" t="s">
        <v>66</v>
      </c>
      <c r="AJ7" s="41"/>
      <c r="AK7" s="41"/>
      <c r="AL7" s="39"/>
      <c r="AM7" s="31" t="s">
        <v>69</v>
      </c>
      <c r="AN7" s="38" t="s">
        <v>66</v>
      </c>
      <c r="AO7" s="41"/>
      <c r="AP7" s="41"/>
      <c r="AQ7" s="39"/>
      <c r="AR7" s="35" t="s">
        <v>65</v>
      </c>
      <c r="AS7" s="33" t="s">
        <v>66</v>
      </c>
      <c r="AT7" s="34"/>
      <c r="AU7" s="35" t="s">
        <v>65</v>
      </c>
      <c r="AV7" s="33" t="s">
        <v>66</v>
      </c>
      <c r="AW7" s="34"/>
      <c r="AX7" s="31" t="s">
        <v>68</v>
      </c>
      <c r="AY7" s="38" t="s">
        <v>66</v>
      </c>
      <c r="AZ7" s="39"/>
      <c r="BA7" s="35" t="s">
        <v>65</v>
      </c>
      <c r="BB7" s="33" t="s">
        <v>66</v>
      </c>
      <c r="BC7" s="34"/>
      <c r="BD7" s="31" t="s">
        <v>68</v>
      </c>
      <c r="BE7" s="38" t="s">
        <v>66</v>
      </c>
      <c r="BF7" s="39"/>
      <c r="BG7" s="35" t="s">
        <v>65</v>
      </c>
      <c r="BH7" s="33" t="s">
        <v>66</v>
      </c>
      <c r="BI7" s="34"/>
      <c r="BJ7" s="35" t="s">
        <v>65</v>
      </c>
      <c r="BK7" s="33" t="s">
        <v>66</v>
      </c>
      <c r="BL7" s="34"/>
      <c r="BM7" s="31" t="s">
        <v>68</v>
      </c>
      <c r="BN7" s="33" t="s">
        <v>66</v>
      </c>
      <c r="BO7" s="40"/>
      <c r="BP7" s="40"/>
      <c r="BQ7" s="34"/>
      <c r="BR7" s="31" t="s">
        <v>68</v>
      </c>
      <c r="BS7" s="38" t="s">
        <v>66</v>
      </c>
      <c r="BT7" s="39"/>
      <c r="BU7" s="31" t="s">
        <v>68</v>
      </c>
      <c r="BV7" s="38" t="s">
        <v>66</v>
      </c>
      <c r="BW7" s="39"/>
      <c r="BX7" s="31" t="s">
        <v>68</v>
      </c>
      <c r="BY7" s="38" t="s">
        <v>66</v>
      </c>
      <c r="BZ7" s="39"/>
      <c r="CA7" s="31" t="s">
        <v>68</v>
      </c>
      <c r="CB7" s="38" t="s">
        <v>66</v>
      </c>
      <c r="CC7" s="39"/>
      <c r="CD7" s="35" t="s">
        <v>65</v>
      </c>
      <c r="CE7" s="33" t="s">
        <v>66</v>
      </c>
      <c r="CF7" s="34"/>
      <c r="CG7" s="31" t="s">
        <v>68</v>
      </c>
      <c r="CH7" s="38" t="s">
        <v>66</v>
      </c>
      <c r="CI7" s="39"/>
      <c r="CJ7" s="31" t="s">
        <v>68</v>
      </c>
      <c r="CK7" s="38" t="s">
        <v>66</v>
      </c>
      <c r="CL7" s="39"/>
      <c r="CM7" s="31" t="s">
        <v>68</v>
      </c>
      <c r="CN7" s="33" t="s">
        <v>66</v>
      </c>
      <c r="CO7" s="34"/>
      <c r="CP7" s="31" t="s">
        <v>68</v>
      </c>
      <c r="CQ7" s="33" t="s">
        <v>66</v>
      </c>
      <c r="CR7" s="34"/>
      <c r="CS7" s="31" t="s">
        <v>68</v>
      </c>
      <c r="CT7" s="33" t="s">
        <v>66</v>
      </c>
      <c r="CU7" s="34"/>
      <c r="CV7" s="31" t="s">
        <v>68</v>
      </c>
      <c r="CW7" s="33" t="s">
        <v>66</v>
      </c>
      <c r="CX7" s="34"/>
      <c r="CY7" s="31" t="s">
        <v>68</v>
      </c>
      <c r="CZ7" s="33" t="s">
        <v>66</v>
      </c>
      <c r="DA7" s="34"/>
      <c r="DB7" s="31" t="s">
        <v>68</v>
      </c>
      <c r="DC7" s="33" t="s">
        <v>66</v>
      </c>
      <c r="DD7" s="34"/>
      <c r="DE7" s="36"/>
      <c r="DF7" s="31" t="s">
        <v>68</v>
      </c>
      <c r="DG7" s="33" t="s">
        <v>66</v>
      </c>
      <c r="DH7" s="34"/>
      <c r="DI7" s="31" t="s">
        <v>65</v>
      </c>
      <c r="DJ7" s="33" t="s">
        <v>66</v>
      </c>
      <c r="DK7" s="34"/>
      <c r="DL7" s="31" t="s">
        <v>68</v>
      </c>
      <c r="DM7" s="33" t="s">
        <v>66</v>
      </c>
      <c r="DN7" s="34"/>
      <c r="DO7" s="31" t="s">
        <v>65</v>
      </c>
      <c r="DP7" s="33" t="s">
        <v>66</v>
      </c>
      <c r="DQ7" s="34"/>
      <c r="DR7" s="31" t="s">
        <v>68</v>
      </c>
      <c r="DS7" s="33" t="s">
        <v>66</v>
      </c>
      <c r="DT7" s="34"/>
      <c r="DU7" s="31" t="s">
        <v>65</v>
      </c>
      <c r="DV7" s="33" t="s">
        <v>66</v>
      </c>
      <c r="DW7" s="34"/>
      <c r="DX7" s="31" t="s">
        <v>68</v>
      </c>
      <c r="DY7" s="33" t="s">
        <v>66</v>
      </c>
      <c r="DZ7" s="34"/>
      <c r="EA7" s="36"/>
      <c r="EB7" s="31" t="s">
        <v>68</v>
      </c>
      <c r="EC7" s="33" t="s">
        <v>66</v>
      </c>
      <c r="ED7" s="34"/>
    </row>
    <row r="8" spans="1:134" s="10" customFormat="1" ht="80.25" customHeight="1">
      <c r="A8" s="94"/>
      <c r="B8" s="94"/>
      <c r="C8" s="97"/>
      <c r="D8" s="32"/>
      <c r="E8" s="126" t="s">
        <v>88</v>
      </c>
      <c r="F8" s="11" t="s">
        <v>87</v>
      </c>
      <c r="G8" s="11" t="s">
        <v>89</v>
      </c>
      <c r="H8" s="11" t="s">
        <v>70</v>
      </c>
      <c r="I8" s="32"/>
      <c r="J8" s="126" t="s">
        <v>88</v>
      </c>
      <c r="K8" s="11" t="s">
        <v>84</v>
      </c>
      <c r="L8" s="11" t="s">
        <v>89</v>
      </c>
      <c r="M8" s="11" t="s">
        <v>70</v>
      </c>
      <c r="N8" s="32"/>
      <c r="O8" s="126" t="s">
        <v>88</v>
      </c>
      <c r="P8" s="11" t="s">
        <v>84</v>
      </c>
      <c r="Q8" s="11" t="s">
        <v>89</v>
      </c>
      <c r="R8" s="11" t="s">
        <v>70</v>
      </c>
      <c r="S8" s="32"/>
      <c r="T8" s="126" t="s">
        <v>88</v>
      </c>
      <c r="U8" s="11" t="s">
        <v>84</v>
      </c>
      <c r="V8" s="11" t="s">
        <v>89</v>
      </c>
      <c r="W8" s="11" t="s">
        <v>70</v>
      </c>
      <c r="X8" s="32"/>
      <c r="Y8" s="126" t="s">
        <v>88</v>
      </c>
      <c r="Z8" s="11" t="s">
        <v>84</v>
      </c>
      <c r="AA8" s="11" t="s">
        <v>89</v>
      </c>
      <c r="AB8" s="11" t="s">
        <v>70</v>
      </c>
      <c r="AC8" s="32"/>
      <c r="AD8" s="126" t="s">
        <v>88</v>
      </c>
      <c r="AE8" s="11" t="s">
        <v>84</v>
      </c>
      <c r="AF8" s="11" t="s">
        <v>89</v>
      </c>
      <c r="AG8" s="11" t="s">
        <v>70</v>
      </c>
      <c r="AH8" s="32"/>
      <c r="AI8" s="126" t="s">
        <v>88</v>
      </c>
      <c r="AJ8" s="11" t="s">
        <v>84</v>
      </c>
      <c r="AK8" s="11" t="s">
        <v>89</v>
      </c>
      <c r="AL8" s="11" t="s">
        <v>70</v>
      </c>
      <c r="AM8" s="32"/>
      <c r="AN8" s="126" t="s">
        <v>88</v>
      </c>
      <c r="AO8" s="11" t="s">
        <v>84</v>
      </c>
      <c r="AP8" s="11" t="s">
        <v>89</v>
      </c>
      <c r="AQ8" s="11" t="s">
        <v>70</v>
      </c>
      <c r="AR8" s="37"/>
      <c r="AS8" s="28" t="s">
        <v>71</v>
      </c>
      <c r="AT8" s="11" t="s">
        <v>73</v>
      </c>
      <c r="AU8" s="37"/>
      <c r="AV8" s="28" t="s">
        <v>71</v>
      </c>
      <c r="AW8" s="11" t="s">
        <v>73</v>
      </c>
      <c r="AX8" s="32"/>
      <c r="AY8" s="126" t="s">
        <v>88</v>
      </c>
      <c r="AZ8" s="11" t="s">
        <v>84</v>
      </c>
      <c r="BA8" s="37"/>
      <c r="BB8" s="28" t="s">
        <v>71</v>
      </c>
      <c r="BC8" s="11" t="s">
        <v>73</v>
      </c>
      <c r="BD8" s="32"/>
      <c r="BE8" s="126" t="s">
        <v>88</v>
      </c>
      <c r="BF8" s="11" t="s">
        <v>84</v>
      </c>
      <c r="BG8" s="37"/>
      <c r="BH8" s="28" t="s">
        <v>71</v>
      </c>
      <c r="BI8" s="11" t="s">
        <v>73</v>
      </c>
      <c r="BJ8" s="37"/>
      <c r="BK8" s="28" t="s">
        <v>71</v>
      </c>
      <c r="BL8" s="11" t="s">
        <v>73</v>
      </c>
      <c r="BM8" s="32"/>
      <c r="BN8" s="126" t="s">
        <v>88</v>
      </c>
      <c r="BO8" s="11" t="s">
        <v>84</v>
      </c>
      <c r="BP8" s="11" t="s">
        <v>89</v>
      </c>
      <c r="BQ8" s="11" t="s">
        <v>70</v>
      </c>
      <c r="BR8" s="32"/>
      <c r="BS8" s="126" t="s">
        <v>88</v>
      </c>
      <c r="BT8" s="11" t="s">
        <v>84</v>
      </c>
      <c r="BU8" s="32"/>
      <c r="BV8" s="126" t="s">
        <v>88</v>
      </c>
      <c r="BW8" s="11" t="s">
        <v>84</v>
      </c>
      <c r="BX8" s="32"/>
      <c r="BY8" s="126" t="s">
        <v>88</v>
      </c>
      <c r="BZ8" s="11" t="s">
        <v>84</v>
      </c>
      <c r="CA8" s="32"/>
      <c r="CB8" s="126" t="s">
        <v>88</v>
      </c>
      <c r="CC8" s="11" t="s">
        <v>84</v>
      </c>
      <c r="CD8" s="37"/>
      <c r="CE8" s="28" t="s">
        <v>83</v>
      </c>
      <c r="CF8" s="11" t="s">
        <v>84</v>
      </c>
      <c r="CG8" s="32"/>
      <c r="CH8" s="126" t="s">
        <v>88</v>
      </c>
      <c r="CI8" s="11" t="s">
        <v>84</v>
      </c>
      <c r="CJ8" s="32"/>
      <c r="CK8" s="126" t="s">
        <v>88</v>
      </c>
      <c r="CL8" s="11" t="s">
        <v>84</v>
      </c>
      <c r="CM8" s="32"/>
      <c r="CN8" s="126" t="s">
        <v>88</v>
      </c>
      <c r="CO8" s="11" t="s">
        <v>84</v>
      </c>
      <c r="CP8" s="32"/>
      <c r="CQ8" s="126" t="s">
        <v>88</v>
      </c>
      <c r="CR8" s="11" t="s">
        <v>84</v>
      </c>
      <c r="CS8" s="32"/>
      <c r="CT8" s="126" t="s">
        <v>88</v>
      </c>
      <c r="CU8" s="11" t="s">
        <v>84</v>
      </c>
      <c r="CV8" s="32"/>
      <c r="CW8" s="126" t="s">
        <v>88</v>
      </c>
      <c r="CX8" s="11" t="s">
        <v>84</v>
      </c>
      <c r="CY8" s="32"/>
      <c r="CZ8" s="126" t="s">
        <v>88</v>
      </c>
      <c r="DA8" s="11" t="s">
        <v>84</v>
      </c>
      <c r="DB8" s="32"/>
      <c r="DC8" s="126" t="s">
        <v>88</v>
      </c>
      <c r="DD8" s="11" t="s">
        <v>84</v>
      </c>
      <c r="DE8" s="37"/>
      <c r="DF8" s="32"/>
      <c r="DG8" s="126" t="s">
        <v>88</v>
      </c>
      <c r="DH8" s="11" t="s">
        <v>84</v>
      </c>
      <c r="DI8" s="32"/>
      <c r="DJ8" s="126" t="s">
        <v>88</v>
      </c>
      <c r="DK8" s="11" t="s">
        <v>84</v>
      </c>
      <c r="DL8" s="32"/>
      <c r="DM8" s="126" t="s">
        <v>88</v>
      </c>
      <c r="DN8" s="11" t="s">
        <v>85</v>
      </c>
      <c r="DO8" s="32"/>
      <c r="DP8" s="126" t="s">
        <v>88</v>
      </c>
      <c r="DQ8" s="11" t="s">
        <v>84</v>
      </c>
      <c r="DR8" s="32"/>
      <c r="DS8" s="126" t="s">
        <v>88</v>
      </c>
      <c r="DT8" s="11" t="s">
        <v>84</v>
      </c>
      <c r="DU8" s="32"/>
      <c r="DV8" s="126" t="s">
        <v>88</v>
      </c>
      <c r="DW8" s="11" t="s">
        <v>84</v>
      </c>
      <c r="DX8" s="32"/>
      <c r="DY8" s="126" t="s">
        <v>88</v>
      </c>
      <c r="DZ8" s="11" t="s">
        <v>84</v>
      </c>
      <c r="EA8" s="37"/>
      <c r="EB8" s="32"/>
      <c r="EC8" s="126" t="s">
        <v>88</v>
      </c>
      <c r="ED8" s="11" t="s">
        <v>84</v>
      </c>
    </row>
    <row r="9" spans="1:134" s="12" customFormat="1" ht="17.25" customHeight="1">
      <c r="A9" s="24"/>
      <c r="B9" s="24">
        <v>1</v>
      </c>
      <c r="C9" s="25">
        <v>2</v>
      </c>
      <c r="D9" s="24">
        <v>3</v>
      </c>
      <c r="E9" s="25">
        <v>4</v>
      </c>
      <c r="F9" s="24">
        <v>5</v>
      </c>
      <c r="G9" s="24">
        <v>6</v>
      </c>
      <c r="H9" s="25">
        <v>7</v>
      </c>
      <c r="I9" s="24">
        <v>8</v>
      </c>
      <c r="J9" s="25">
        <v>9</v>
      </c>
      <c r="K9" s="24">
        <v>10</v>
      </c>
      <c r="L9" s="24">
        <v>11</v>
      </c>
      <c r="M9" s="25">
        <v>12</v>
      </c>
      <c r="N9" s="24">
        <v>13</v>
      </c>
      <c r="O9" s="25">
        <v>14</v>
      </c>
      <c r="P9" s="24">
        <v>15</v>
      </c>
      <c r="Q9" s="24">
        <v>16</v>
      </c>
      <c r="R9" s="25">
        <v>17</v>
      </c>
      <c r="S9" s="24">
        <v>18</v>
      </c>
      <c r="T9" s="25">
        <v>19</v>
      </c>
      <c r="U9" s="24">
        <v>20</v>
      </c>
      <c r="V9" s="24">
        <v>21</v>
      </c>
      <c r="W9" s="25">
        <v>22</v>
      </c>
      <c r="X9" s="24">
        <v>23</v>
      </c>
      <c r="Y9" s="25">
        <v>24</v>
      </c>
      <c r="Z9" s="24">
        <v>25</v>
      </c>
      <c r="AA9" s="24">
        <v>26</v>
      </c>
      <c r="AB9" s="25">
        <v>27</v>
      </c>
      <c r="AC9" s="24">
        <v>28</v>
      </c>
      <c r="AD9" s="25">
        <v>29</v>
      </c>
      <c r="AE9" s="24">
        <v>30</v>
      </c>
      <c r="AF9" s="24">
        <v>31</v>
      </c>
      <c r="AG9" s="25">
        <v>32</v>
      </c>
      <c r="AH9" s="24">
        <v>33</v>
      </c>
      <c r="AI9" s="25">
        <v>34</v>
      </c>
      <c r="AJ9" s="24">
        <v>35</v>
      </c>
      <c r="AK9" s="24">
        <v>36</v>
      </c>
      <c r="AL9" s="25">
        <v>37</v>
      </c>
      <c r="AM9" s="24">
        <v>38</v>
      </c>
      <c r="AN9" s="25">
        <v>39</v>
      </c>
      <c r="AO9" s="24">
        <v>40</v>
      </c>
      <c r="AP9" s="24">
        <v>41</v>
      </c>
      <c r="AQ9" s="25">
        <v>42</v>
      </c>
      <c r="AR9" s="24">
        <v>43</v>
      </c>
      <c r="AS9" s="25">
        <v>44</v>
      </c>
      <c r="AT9" s="24">
        <v>45</v>
      </c>
      <c r="AU9" s="24">
        <v>46</v>
      </c>
      <c r="AV9" s="25">
        <v>47</v>
      </c>
      <c r="AW9" s="24">
        <v>48</v>
      </c>
      <c r="AX9" s="25">
        <v>43</v>
      </c>
      <c r="AY9" s="24">
        <v>44</v>
      </c>
      <c r="AZ9" s="24">
        <v>45</v>
      </c>
      <c r="BA9" s="25">
        <v>52</v>
      </c>
      <c r="BB9" s="24">
        <v>53</v>
      </c>
      <c r="BC9" s="25">
        <v>54</v>
      </c>
      <c r="BD9" s="24">
        <v>46</v>
      </c>
      <c r="BE9" s="24">
        <v>47</v>
      </c>
      <c r="BF9" s="25">
        <v>48</v>
      </c>
      <c r="BG9" s="24">
        <v>58</v>
      </c>
      <c r="BH9" s="25">
        <v>59</v>
      </c>
      <c r="BI9" s="24">
        <v>60</v>
      </c>
      <c r="BJ9" s="24">
        <v>61</v>
      </c>
      <c r="BK9" s="25">
        <v>62</v>
      </c>
      <c r="BL9" s="24">
        <v>63</v>
      </c>
      <c r="BM9" s="25">
        <v>49</v>
      </c>
      <c r="BN9" s="24">
        <v>50</v>
      </c>
      <c r="BO9" s="24">
        <v>51</v>
      </c>
      <c r="BP9" s="25">
        <v>52</v>
      </c>
      <c r="BQ9" s="24">
        <v>53</v>
      </c>
      <c r="BR9" s="25">
        <v>54</v>
      </c>
      <c r="BS9" s="24">
        <v>55</v>
      </c>
      <c r="BT9" s="24">
        <v>56</v>
      </c>
      <c r="BU9" s="25">
        <v>57</v>
      </c>
      <c r="BV9" s="24">
        <v>58</v>
      </c>
      <c r="BW9" s="25">
        <v>59</v>
      </c>
      <c r="BX9" s="24">
        <v>60</v>
      </c>
      <c r="BY9" s="24">
        <v>61</v>
      </c>
      <c r="BZ9" s="25">
        <v>62</v>
      </c>
      <c r="CA9" s="24">
        <v>63</v>
      </c>
      <c r="CB9" s="25">
        <v>64</v>
      </c>
      <c r="CC9" s="24">
        <v>65</v>
      </c>
      <c r="CD9" s="24">
        <v>66</v>
      </c>
      <c r="CE9" s="25">
        <v>82</v>
      </c>
      <c r="CF9" s="24">
        <v>83</v>
      </c>
      <c r="CG9" s="25">
        <v>66</v>
      </c>
      <c r="CH9" s="24">
        <v>67</v>
      </c>
      <c r="CI9" s="24">
        <v>68</v>
      </c>
      <c r="CJ9" s="25">
        <v>69</v>
      </c>
      <c r="CK9" s="24">
        <v>70</v>
      </c>
      <c r="CL9" s="25">
        <v>71</v>
      </c>
      <c r="CM9" s="24">
        <v>72</v>
      </c>
      <c r="CN9" s="24">
        <v>73</v>
      </c>
      <c r="CO9" s="25">
        <v>74</v>
      </c>
      <c r="CP9" s="24">
        <v>75</v>
      </c>
      <c r="CQ9" s="25">
        <v>76</v>
      </c>
      <c r="CR9" s="24">
        <v>77</v>
      </c>
      <c r="CS9" s="24">
        <v>78</v>
      </c>
      <c r="CT9" s="25">
        <v>79</v>
      </c>
      <c r="CU9" s="24">
        <v>80</v>
      </c>
      <c r="CV9" s="25">
        <v>81</v>
      </c>
      <c r="CW9" s="24">
        <v>82</v>
      </c>
      <c r="CX9" s="24">
        <v>83</v>
      </c>
      <c r="CY9" s="25">
        <v>84</v>
      </c>
      <c r="CZ9" s="24">
        <v>85</v>
      </c>
      <c r="DA9" s="25">
        <v>86</v>
      </c>
      <c r="DB9" s="24">
        <v>87</v>
      </c>
      <c r="DC9" s="24">
        <v>88</v>
      </c>
      <c r="DD9" s="25">
        <v>89</v>
      </c>
      <c r="DE9" s="24">
        <v>90</v>
      </c>
      <c r="DF9" s="25">
        <v>91</v>
      </c>
      <c r="DG9" s="24">
        <v>92</v>
      </c>
      <c r="DH9" s="24">
        <v>93</v>
      </c>
      <c r="DI9" s="25">
        <v>94</v>
      </c>
      <c r="DJ9" s="24">
        <v>95</v>
      </c>
      <c r="DK9" s="25">
        <v>96</v>
      </c>
      <c r="DL9" s="24">
        <v>97</v>
      </c>
      <c r="DM9" s="24">
        <v>98</v>
      </c>
      <c r="DN9" s="25">
        <v>99</v>
      </c>
      <c r="DO9" s="24">
        <v>100</v>
      </c>
      <c r="DP9" s="25">
        <v>101</v>
      </c>
      <c r="DQ9" s="24">
        <v>102</v>
      </c>
      <c r="DR9" s="24">
        <v>103</v>
      </c>
      <c r="DS9" s="25">
        <v>104</v>
      </c>
      <c r="DT9" s="24">
        <v>105</v>
      </c>
      <c r="DU9" s="25">
        <v>106</v>
      </c>
      <c r="DV9" s="24">
        <v>107</v>
      </c>
      <c r="DW9" s="24">
        <v>108</v>
      </c>
      <c r="DX9" s="25">
        <v>109</v>
      </c>
      <c r="DY9" s="24">
        <v>110</v>
      </c>
      <c r="DZ9" s="25">
        <v>111</v>
      </c>
      <c r="EA9" s="24">
        <v>112</v>
      </c>
      <c r="EB9" s="24">
        <v>113</v>
      </c>
      <c r="EC9" s="25">
        <v>114</v>
      </c>
      <c r="ED9" s="24">
        <v>115</v>
      </c>
    </row>
    <row r="10" spans="1:134" s="17" customFormat="1" ht="19.5" customHeight="1">
      <c r="A10" s="16">
        <v>1</v>
      </c>
      <c r="B10" s="20" t="s">
        <v>10</v>
      </c>
      <c r="C10" s="13">
        <v>101869.05730000001</v>
      </c>
      <c r="D10" s="13">
        <f>DF10+EB10-DX10</f>
        <v>953855.97000000009</v>
      </c>
      <c r="E10" s="13">
        <f>DG10+EC10-DY10</f>
        <v>476927.98500000004</v>
      </c>
      <c r="F10" s="13">
        <f t="shared" ref="F10:F33" si="0">DH10+ED10-DZ10</f>
        <v>270090.87120000005</v>
      </c>
      <c r="G10" s="13">
        <f t="shared" ref="G10:G34" si="1">F10/E10*100</f>
        <v>56.63137406373837</v>
      </c>
      <c r="H10" s="13">
        <f t="shared" ref="H10:H34" si="2">F10/D10*100</f>
        <v>28.315687031869185</v>
      </c>
      <c r="I10" s="13">
        <f t="shared" ref="I10:K25" si="3">S10+X10+AC10+AH10+AM10+AR10+BJ10+BR10+BU10+BX10+CA10+CD10+CJ10+CM10+CS10+CV10+DB10</f>
        <v>360391.3</v>
      </c>
      <c r="J10" s="13">
        <f t="shared" si="3"/>
        <v>180195.65</v>
      </c>
      <c r="K10" s="13">
        <f t="shared" si="3"/>
        <v>75850.7212</v>
      </c>
      <c r="L10" s="13">
        <f t="shared" ref="L10:L34" si="4">K10/J10*100</f>
        <v>42.09353622021397</v>
      </c>
      <c r="M10" s="13">
        <f t="shared" ref="M10:M34" si="5">K10/I10*100</f>
        <v>21.046768110106985</v>
      </c>
      <c r="N10" s="13">
        <f>S10+AC10</f>
        <v>113356</v>
      </c>
      <c r="O10" s="13">
        <f t="shared" ref="O10:P25" si="6">T10+AD10</f>
        <v>56678</v>
      </c>
      <c r="P10" s="13">
        <f t="shared" si="6"/>
        <v>26359.236400000002</v>
      </c>
      <c r="Q10" s="13">
        <f t="shared" ref="Q10:Q34" si="7">P10/O10*100</f>
        <v>46.506998129785806</v>
      </c>
      <c r="R10" s="13">
        <f t="shared" ref="R10:R34" si="8">P10/N10*100</f>
        <v>23.253499064892903</v>
      </c>
      <c r="S10" s="13">
        <v>26608.5</v>
      </c>
      <c r="T10" s="13">
        <v>13304.25</v>
      </c>
      <c r="U10" s="13">
        <v>7786.5554000000002</v>
      </c>
      <c r="V10" s="13">
        <f t="shared" ref="V10:V15" si="9">U10/T10*100</f>
        <v>58.526827141702839</v>
      </c>
      <c r="W10" s="13">
        <f t="shared" ref="W10:W15" si="10">U10/S10*100</f>
        <v>29.263413570851419</v>
      </c>
      <c r="X10" s="13">
        <v>44185.1</v>
      </c>
      <c r="Y10" s="13">
        <v>22092.55</v>
      </c>
      <c r="Z10" s="13">
        <v>7000.9895999999999</v>
      </c>
      <c r="AA10" s="13">
        <f t="shared" ref="AA10:AA34" si="11">Z10/Y10*100</f>
        <v>31.689368588053441</v>
      </c>
      <c r="AB10" s="13">
        <f t="shared" ref="AB10:AB34" si="12">Z10/X10*100</f>
        <v>15.84468429402672</v>
      </c>
      <c r="AC10" s="13">
        <v>86747.5</v>
      </c>
      <c r="AD10" s="13">
        <v>43373.75</v>
      </c>
      <c r="AE10" s="13">
        <v>18572.681</v>
      </c>
      <c r="AF10" s="13">
        <f t="shared" ref="AF10:AF34" si="13">AE10/AD10*100</f>
        <v>42.820095103605297</v>
      </c>
      <c r="AG10" s="13">
        <f t="shared" ref="AG10:AG34" si="14">AE10/AC10*100</f>
        <v>21.410047551802649</v>
      </c>
      <c r="AH10" s="13">
        <v>18282.400000000001</v>
      </c>
      <c r="AI10" s="13">
        <v>9141.2000000000007</v>
      </c>
      <c r="AJ10" s="13">
        <v>4774.7299999999996</v>
      </c>
      <c r="AK10" s="13">
        <f t="shared" ref="AK10:AK17" si="15">AJ10/AI10*100</f>
        <v>52.233076620137389</v>
      </c>
      <c r="AL10" s="13">
        <f t="shared" ref="AL10:AL17" si="16">AJ10/AH10*100</f>
        <v>26.116538310068695</v>
      </c>
      <c r="AM10" s="13">
        <v>5000</v>
      </c>
      <c r="AN10" s="13">
        <v>2500</v>
      </c>
      <c r="AO10" s="13">
        <v>2096.6999999999998</v>
      </c>
      <c r="AP10" s="13">
        <f>AO10/AN10*100</f>
        <v>83.867999999999995</v>
      </c>
      <c r="AQ10" s="13">
        <f>AO10/AM10*100</f>
        <v>41.933999999999997</v>
      </c>
      <c r="AR10" s="13"/>
      <c r="AS10" s="13"/>
      <c r="AT10" s="13"/>
      <c r="AU10" s="13"/>
      <c r="AV10" s="13"/>
      <c r="AW10" s="13"/>
      <c r="AX10" s="13">
        <v>579487.5</v>
      </c>
      <c r="AY10" s="13">
        <v>289743.75</v>
      </c>
      <c r="AZ10" s="13">
        <v>190569.5</v>
      </c>
      <c r="BA10" s="13"/>
      <c r="BB10" s="13"/>
      <c r="BC10" s="13"/>
      <c r="BD10" s="13">
        <v>10501.9</v>
      </c>
      <c r="BE10" s="13">
        <v>5250.95</v>
      </c>
      <c r="BF10" s="13">
        <v>2975.6</v>
      </c>
      <c r="BG10" s="13"/>
      <c r="BH10" s="13"/>
      <c r="BI10" s="13"/>
      <c r="BJ10" s="13"/>
      <c r="BK10" s="13"/>
      <c r="BL10" s="13"/>
      <c r="BM10" s="13">
        <f t="shared" ref="BM10:BO25" si="17">BR10+BU10+BX10+CA10</f>
        <v>59781.8</v>
      </c>
      <c r="BN10" s="13">
        <f t="shared" si="17"/>
        <v>29890.9</v>
      </c>
      <c r="BO10" s="13">
        <f t="shared" si="17"/>
        <v>13137.065000000002</v>
      </c>
      <c r="BP10" s="13">
        <f t="shared" ref="BP10:BP29" si="18">BO10/BN10*100</f>
        <v>43.95004834247213</v>
      </c>
      <c r="BQ10" s="13">
        <f t="shared" ref="BQ10:BQ29" si="19">BO10/BM10*100</f>
        <v>21.975024171236065</v>
      </c>
      <c r="BR10" s="13">
        <v>22327</v>
      </c>
      <c r="BS10" s="13">
        <v>11163.5</v>
      </c>
      <c r="BT10" s="13">
        <v>3875.7330000000002</v>
      </c>
      <c r="BU10" s="13">
        <v>0</v>
      </c>
      <c r="BV10" s="13">
        <v>0</v>
      </c>
      <c r="BW10" s="13">
        <v>0</v>
      </c>
      <c r="BX10" s="13">
        <v>22912.799999999999</v>
      </c>
      <c r="BY10" s="13">
        <v>11456.4</v>
      </c>
      <c r="BZ10" s="13">
        <v>4611.3440000000001</v>
      </c>
      <c r="CA10" s="13">
        <v>14542</v>
      </c>
      <c r="CB10" s="13">
        <v>7271</v>
      </c>
      <c r="CC10" s="13">
        <v>4649.9880000000003</v>
      </c>
      <c r="CD10" s="13"/>
      <c r="CE10" s="13"/>
      <c r="CF10" s="13"/>
      <c r="CG10" s="13">
        <v>3475.27</v>
      </c>
      <c r="CH10" s="13">
        <v>1737.635</v>
      </c>
      <c r="CI10" s="13">
        <v>695.05</v>
      </c>
      <c r="CJ10" s="13">
        <v>0</v>
      </c>
      <c r="CK10" s="13">
        <v>0</v>
      </c>
      <c r="CL10" s="13">
        <v>0</v>
      </c>
      <c r="CM10" s="13">
        <v>103786</v>
      </c>
      <c r="CN10" s="13">
        <v>51893</v>
      </c>
      <c r="CO10" s="13">
        <v>17864.234199999999</v>
      </c>
      <c r="CP10" s="13">
        <v>33999</v>
      </c>
      <c r="CQ10" s="13">
        <v>16999.5</v>
      </c>
      <c r="CR10" s="13">
        <v>7331.3242</v>
      </c>
      <c r="CS10" s="13">
        <v>13000</v>
      </c>
      <c r="CT10" s="13">
        <v>6500</v>
      </c>
      <c r="CU10" s="13">
        <v>3957.7660000000001</v>
      </c>
      <c r="CV10" s="13">
        <v>3000</v>
      </c>
      <c r="CW10" s="13">
        <v>1500</v>
      </c>
      <c r="CX10" s="13">
        <v>615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45</v>
      </c>
      <c r="DE10" s="13">
        <v>0</v>
      </c>
      <c r="DF10" s="13">
        <f t="shared" ref="DF10:DG25" si="20">S10+X10+AC10+AH10+AM10+AR10+AU10+AX10+BA10+BD10+BG10+BJ10+BR10+BU10+BX10+CA10+CD10+CG10+CJ10+CM10+CS10+CV10+CY10+DB10</f>
        <v>953855.97000000009</v>
      </c>
      <c r="DG10" s="13">
        <f t="shared" si="20"/>
        <v>476927.98500000004</v>
      </c>
      <c r="DH10" s="13">
        <f t="shared" ref="DH10:DH33" si="21">U10+Z10+AE10+AJ10+AO10+AT10+AW10+AZ10+BC10+BF10+BI10+BL10+BT10+BW10+BZ10+CC10+CF10+CI10+CL10+CO10+CU10+CX10+DA10+DD10+DE10</f>
        <v>270090.87120000005</v>
      </c>
      <c r="DI10" s="13">
        <v>0</v>
      </c>
      <c r="DJ10" s="13">
        <v>0</v>
      </c>
      <c r="DK10" s="13">
        <v>0</v>
      </c>
      <c r="DL10" s="13">
        <v>0</v>
      </c>
      <c r="DM10" s="13">
        <v>0</v>
      </c>
      <c r="DN10" s="13">
        <v>0</v>
      </c>
      <c r="DO10" s="13">
        <v>0</v>
      </c>
      <c r="DP10" s="13">
        <v>0</v>
      </c>
      <c r="DQ10" s="13">
        <v>0</v>
      </c>
      <c r="DR10" s="13">
        <v>0</v>
      </c>
      <c r="DS10" s="13">
        <v>0</v>
      </c>
      <c r="DT10" s="13">
        <v>0</v>
      </c>
      <c r="DU10" s="13">
        <v>0</v>
      </c>
      <c r="DV10" s="13">
        <v>0</v>
      </c>
      <c r="DW10" s="13">
        <v>0</v>
      </c>
      <c r="DX10" s="13">
        <v>0</v>
      </c>
      <c r="DY10" s="13">
        <v>0</v>
      </c>
      <c r="DZ10" s="13">
        <v>0</v>
      </c>
      <c r="EA10" s="13">
        <v>0</v>
      </c>
      <c r="EB10" s="13">
        <f t="shared" ref="EB10:EC25" si="22">DI10+DL10+DO10+DR10+DU10+DX10</f>
        <v>0</v>
      </c>
      <c r="EC10" s="13">
        <f t="shared" si="22"/>
        <v>0</v>
      </c>
      <c r="ED10" s="13">
        <f t="shared" ref="ED10:ED33" si="23">DK10+DN10+DQ10+DT10+DW10+DZ10+EA10</f>
        <v>0</v>
      </c>
    </row>
    <row r="11" spans="1:134" s="17" customFormat="1" ht="19.5" customHeight="1">
      <c r="A11" s="18">
        <v>2</v>
      </c>
      <c r="B11" s="21" t="s">
        <v>11</v>
      </c>
      <c r="C11" s="13">
        <v>100731.8738</v>
      </c>
      <c r="D11" s="13">
        <f t="shared" ref="D11:E33" si="24">DF11+EB11-DX11</f>
        <v>995202.1</v>
      </c>
      <c r="E11" s="13">
        <f t="shared" si="24"/>
        <v>497601.05</v>
      </c>
      <c r="F11" s="13">
        <f t="shared" si="0"/>
        <v>325901.83029999991</v>
      </c>
      <c r="G11" s="13">
        <f t="shared" si="1"/>
        <v>65.494602613881128</v>
      </c>
      <c r="H11" s="13">
        <f t="shared" si="2"/>
        <v>32.747301306940564</v>
      </c>
      <c r="I11" s="13">
        <f t="shared" si="3"/>
        <v>215800</v>
      </c>
      <c r="J11" s="13">
        <f t="shared" si="3"/>
        <v>107900</v>
      </c>
      <c r="K11" s="13">
        <f t="shared" si="3"/>
        <v>55818.480300000003</v>
      </c>
      <c r="L11" s="13">
        <f t="shared" si="4"/>
        <v>51.731677757182581</v>
      </c>
      <c r="M11" s="13">
        <f t="shared" si="5"/>
        <v>25.86583887859129</v>
      </c>
      <c r="N11" s="13">
        <f t="shared" ref="N11:P33" si="25">S11+AC11</f>
        <v>79650</v>
      </c>
      <c r="O11" s="13">
        <f t="shared" si="6"/>
        <v>39825</v>
      </c>
      <c r="P11" s="13">
        <f t="shared" si="6"/>
        <v>26623.779300000002</v>
      </c>
      <c r="Q11" s="13">
        <f t="shared" si="7"/>
        <v>66.851925423728815</v>
      </c>
      <c r="R11" s="13">
        <f t="shared" si="8"/>
        <v>33.425962711864408</v>
      </c>
      <c r="S11" s="13">
        <v>4350</v>
      </c>
      <c r="T11" s="13">
        <v>2175</v>
      </c>
      <c r="U11" s="13">
        <v>2087.2773000000002</v>
      </c>
      <c r="V11" s="13">
        <f t="shared" si="9"/>
        <v>95.966772413793109</v>
      </c>
      <c r="W11" s="13">
        <f t="shared" si="10"/>
        <v>47.983386206896554</v>
      </c>
      <c r="X11" s="13">
        <v>50350</v>
      </c>
      <c r="Y11" s="13">
        <v>25175</v>
      </c>
      <c r="Z11" s="13">
        <v>3641.4679999999998</v>
      </c>
      <c r="AA11" s="13">
        <f t="shared" si="11"/>
        <v>14.464619662363457</v>
      </c>
      <c r="AB11" s="13">
        <f t="shared" si="12"/>
        <v>7.2323098311817287</v>
      </c>
      <c r="AC11" s="13">
        <v>75300</v>
      </c>
      <c r="AD11" s="13">
        <v>37650</v>
      </c>
      <c r="AE11" s="13">
        <v>24536.502</v>
      </c>
      <c r="AF11" s="13">
        <f t="shared" si="13"/>
        <v>65.169992031872511</v>
      </c>
      <c r="AG11" s="13">
        <f t="shared" si="14"/>
        <v>32.584996015936255</v>
      </c>
      <c r="AH11" s="13">
        <v>4000</v>
      </c>
      <c r="AI11" s="13">
        <v>2000</v>
      </c>
      <c r="AJ11" s="13">
        <v>2080.38</v>
      </c>
      <c r="AK11" s="13">
        <f t="shared" si="15"/>
        <v>104.01899999999999</v>
      </c>
      <c r="AL11" s="13">
        <f t="shared" si="16"/>
        <v>52.009499999999996</v>
      </c>
      <c r="AM11" s="13">
        <v>6300</v>
      </c>
      <c r="AN11" s="13">
        <v>3150</v>
      </c>
      <c r="AO11" s="13">
        <v>1084.7</v>
      </c>
      <c r="AP11" s="13">
        <f>AO11/AN11*100</f>
        <v>34.434920634920637</v>
      </c>
      <c r="AQ11" s="13">
        <f>AO11/AM11*100</f>
        <v>17.217460317460318</v>
      </c>
      <c r="AR11" s="13"/>
      <c r="AS11" s="13"/>
      <c r="AT11" s="13"/>
      <c r="AU11" s="13"/>
      <c r="AV11" s="13"/>
      <c r="AW11" s="13"/>
      <c r="AX11" s="13">
        <v>770504.8</v>
      </c>
      <c r="AY11" s="13">
        <v>385252.4</v>
      </c>
      <c r="AZ11" s="13">
        <v>273310.5</v>
      </c>
      <c r="BA11" s="13"/>
      <c r="BB11" s="13"/>
      <c r="BC11" s="13"/>
      <c r="BD11" s="13">
        <v>3500.6</v>
      </c>
      <c r="BE11" s="13">
        <v>1750.3</v>
      </c>
      <c r="BF11" s="13">
        <v>991.8</v>
      </c>
      <c r="BG11" s="13"/>
      <c r="BH11" s="13"/>
      <c r="BI11" s="13"/>
      <c r="BJ11" s="13"/>
      <c r="BK11" s="13"/>
      <c r="BL11" s="13"/>
      <c r="BM11" s="13">
        <f t="shared" si="17"/>
        <v>15500</v>
      </c>
      <c r="BN11" s="13">
        <f t="shared" si="17"/>
        <v>7750</v>
      </c>
      <c r="BO11" s="13">
        <f t="shared" si="17"/>
        <v>4730.3130000000001</v>
      </c>
      <c r="BP11" s="13">
        <f t="shared" si="18"/>
        <v>61.036296774193552</v>
      </c>
      <c r="BQ11" s="13">
        <f t="shared" si="19"/>
        <v>30.518148387096776</v>
      </c>
      <c r="BR11" s="13">
        <v>8000</v>
      </c>
      <c r="BS11" s="13">
        <v>4000</v>
      </c>
      <c r="BT11" s="13">
        <v>3158.4740000000002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7500</v>
      </c>
      <c r="CB11" s="13">
        <v>3750</v>
      </c>
      <c r="CC11" s="13">
        <v>1571.8389999999999</v>
      </c>
      <c r="CD11" s="13"/>
      <c r="CE11" s="13"/>
      <c r="CF11" s="13"/>
      <c r="CG11" s="13">
        <v>5396.7</v>
      </c>
      <c r="CH11" s="13">
        <v>2698.35</v>
      </c>
      <c r="CI11" s="13">
        <v>1551.05</v>
      </c>
      <c r="CJ11" s="13">
        <v>0</v>
      </c>
      <c r="CK11" s="13">
        <v>0</v>
      </c>
      <c r="CL11" s="13">
        <v>0</v>
      </c>
      <c r="CM11" s="13">
        <v>55000</v>
      </c>
      <c r="CN11" s="13">
        <v>27500</v>
      </c>
      <c r="CO11" s="13">
        <v>11149.42</v>
      </c>
      <c r="CP11" s="13">
        <v>18000</v>
      </c>
      <c r="CQ11" s="13">
        <v>9000</v>
      </c>
      <c r="CR11" s="13">
        <v>4511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5000</v>
      </c>
      <c r="DC11" s="13">
        <v>2500</v>
      </c>
      <c r="DD11" s="13">
        <v>6508.42</v>
      </c>
      <c r="DE11" s="13">
        <v>0</v>
      </c>
      <c r="DF11" s="13">
        <f t="shared" si="20"/>
        <v>995202.1</v>
      </c>
      <c r="DG11" s="13">
        <f t="shared" si="20"/>
        <v>497601.05</v>
      </c>
      <c r="DH11" s="13">
        <f t="shared" si="21"/>
        <v>331671.83029999991</v>
      </c>
      <c r="DI11" s="13">
        <v>0</v>
      </c>
      <c r="DJ11" s="13">
        <v>0</v>
      </c>
      <c r="DK11" s="13">
        <v>0</v>
      </c>
      <c r="DL11" s="13">
        <v>0</v>
      </c>
      <c r="DM11" s="13">
        <v>0</v>
      </c>
      <c r="DN11" s="13">
        <v>-5770</v>
      </c>
      <c r="DO11" s="13">
        <v>0</v>
      </c>
      <c r="DP11" s="13">
        <v>0</v>
      </c>
      <c r="DQ11" s="13">
        <v>0</v>
      </c>
      <c r="DR11" s="13">
        <v>0</v>
      </c>
      <c r="DS11" s="13">
        <v>0</v>
      </c>
      <c r="DT11" s="13">
        <v>0</v>
      </c>
      <c r="DU11" s="13">
        <v>0</v>
      </c>
      <c r="DV11" s="13">
        <v>0</v>
      </c>
      <c r="DW11" s="13">
        <v>0</v>
      </c>
      <c r="DX11" s="13">
        <v>0</v>
      </c>
      <c r="DY11" s="13">
        <v>0</v>
      </c>
      <c r="DZ11" s="13">
        <v>0</v>
      </c>
      <c r="EA11" s="13">
        <v>0</v>
      </c>
      <c r="EB11" s="13">
        <f t="shared" si="22"/>
        <v>0</v>
      </c>
      <c r="EC11" s="13">
        <f t="shared" si="22"/>
        <v>0</v>
      </c>
      <c r="ED11" s="13">
        <f t="shared" si="23"/>
        <v>-5770</v>
      </c>
    </row>
    <row r="12" spans="1:134" s="17" customFormat="1" ht="19.5" customHeight="1">
      <c r="A12" s="16">
        <v>3</v>
      </c>
      <c r="B12" s="20" t="s">
        <v>12</v>
      </c>
      <c r="C12" s="13">
        <v>28131.594000000001</v>
      </c>
      <c r="D12" s="13">
        <f t="shared" si="24"/>
        <v>566457.89800000004</v>
      </c>
      <c r="E12" s="13">
        <f t="shared" si="24"/>
        <v>283228.94900000002</v>
      </c>
      <c r="F12" s="13">
        <f t="shared" si="0"/>
        <v>163755.8083</v>
      </c>
      <c r="G12" s="13">
        <f t="shared" si="1"/>
        <v>57.817468474947454</v>
      </c>
      <c r="H12" s="13">
        <f t="shared" si="2"/>
        <v>28.908734237473727</v>
      </c>
      <c r="I12" s="13">
        <f t="shared" si="3"/>
        <v>150258.29800000001</v>
      </c>
      <c r="J12" s="13">
        <f t="shared" si="3"/>
        <v>75129.149000000005</v>
      </c>
      <c r="K12" s="13">
        <f t="shared" si="3"/>
        <v>29312.748299999999</v>
      </c>
      <c r="L12" s="13">
        <f t="shared" si="4"/>
        <v>39.016478544166652</v>
      </c>
      <c r="M12" s="13">
        <f t="shared" si="5"/>
        <v>19.508239272083326</v>
      </c>
      <c r="N12" s="13">
        <f t="shared" si="25"/>
        <v>72124.888999999996</v>
      </c>
      <c r="O12" s="13">
        <f t="shared" si="6"/>
        <v>36062.444499999998</v>
      </c>
      <c r="P12" s="13">
        <f t="shared" si="6"/>
        <v>14285.9455</v>
      </c>
      <c r="Q12" s="13">
        <f t="shared" si="7"/>
        <v>39.614467898869144</v>
      </c>
      <c r="R12" s="13">
        <f t="shared" si="8"/>
        <v>19.807233949434572</v>
      </c>
      <c r="S12" s="13">
        <v>1320</v>
      </c>
      <c r="T12" s="13">
        <v>660</v>
      </c>
      <c r="U12" s="13">
        <v>395.54880000000003</v>
      </c>
      <c r="V12" s="13">
        <f t="shared" si="9"/>
        <v>59.931636363636365</v>
      </c>
      <c r="W12" s="13">
        <f t="shared" si="10"/>
        <v>29.965818181818182</v>
      </c>
      <c r="X12" s="13">
        <v>17786.109</v>
      </c>
      <c r="Y12" s="13">
        <v>8893.0545000000002</v>
      </c>
      <c r="Z12" s="13">
        <v>149.58099999999999</v>
      </c>
      <c r="AA12" s="13">
        <f t="shared" si="11"/>
        <v>1.681998013168591</v>
      </c>
      <c r="AB12" s="13">
        <f t="shared" si="12"/>
        <v>0.84099900658429549</v>
      </c>
      <c r="AC12" s="13">
        <v>70804.888999999996</v>
      </c>
      <c r="AD12" s="13">
        <v>35402.444499999998</v>
      </c>
      <c r="AE12" s="13">
        <v>13890.396699999999</v>
      </c>
      <c r="AF12" s="13">
        <f t="shared" si="13"/>
        <v>39.235699387933508</v>
      </c>
      <c r="AG12" s="13">
        <f t="shared" si="14"/>
        <v>19.617849693966754</v>
      </c>
      <c r="AH12" s="13">
        <v>4506</v>
      </c>
      <c r="AI12" s="13">
        <v>2253</v>
      </c>
      <c r="AJ12" s="13">
        <v>1641.43</v>
      </c>
      <c r="AK12" s="13">
        <f t="shared" si="15"/>
        <v>72.855304039059035</v>
      </c>
      <c r="AL12" s="13">
        <f t="shared" si="16"/>
        <v>36.427652019529518</v>
      </c>
      <c r="AM12" s="13">
        <v>6000</v>
      </c>
      <c r="AN12" s="13">
        <v>3000</v>
      </c>
      <c r="AO12" s="13">
        <v>1613.53</v>
      </c>
      <c r="AP12" s="13">
        <f>AO12/AN12*100</f>
        <v>53.784333333333336</v>
      </c>
      <c r="AQ12" s="13">
        <f>AO12/AM12*100</f>
        <v>26.892166666666668</v>
      </c>
      <c r="AR12" s="13"/>
      <c r="AS12" s="13"/>
      <c r="AT12" s="13"/>
      <c r="AU12" s="13"/>
      <c r="AV12" s="13"/>
      <c r="AW12" s="13"/>
      <c r="AX12" s="13">
        <v>403024</v>
      </c>
      <c r="AY12" s="13">
        <v>201512</v>
      </c>
      <c r="AZ12" s="13">
        <v>131166.1</v>
      </c>
      <c r="BA12" s="13"/>
      <c r="BB12" s="13"/>
      <c r="BC12" s="13"/>
      <c r="BD12" s="13">
        <v>7701.3</v>
      </c>
      <c r="BE12" s="13">
        <v>3850.65</v>
      </c>
      <c r="BF12" s="13">
        <v>2182.1</v>
      </c>
      <c r="BG12" s="13"/>
      <c r="BH12" s="13"/>
      <c r="BI12" s="13"/>
      <c r="BJ12" s="13"/>
      <c r="BK12" s="13"/>
      <c r="BL12" s="13"/>
      <c r="BM12" s="13">
        <f t="shared" si="17"/>
        <v>11430.8</v>
      </c>
      <c r="BN12" s="13">
        <f t="shared" si="17"/>
        <v>5715.4</v>
      </c>
      <c r="BO12" s="13">
        <f t="shared" si="17"/>
        <v>3755.5329000000002</v>
      </c>
      <c r="BP12" s="13">
        <f t="shared" si="18"/>
        <v>65.709012492563957</v>
      </c>
      <c r="BQ12" s="13">
        <f t="shared" si="19"/>
        <v>32.854506246281979</v>
      </c>
      <c r="BR12" s="13">
        <v>3468.6</v>
      </c>
      <c r="BS12" s="13">
        <v>1734.3</v>
      </c>
      <c r="BT12" s="13">
        <v>204.13319999999999</v>
      </c>
      <c r="BU12" s="13">
        <v>2800</v>
      </c>
      <c r="BV12" s="13">
        <v>1400</v>
      </c>
      <c r="BW12" s="13">
        <v>1779.9277</v>
      </c>
      <c r="BX12" s="13">
        <v>0</v>
      </c>
      <c r="BY12" s="13">
        <v>0</v>
      </c>
      <c r="BZ12" s="13">
        <v>0</v>
      </c>
      <c r="CA12" s="13">
        <v>5162.2</v>
      </c>
      <c r="CB12" s="13">
        <v>2581.1</v>
      </c>
      <c r="CC12" s="13">
        <v>1771.472</v>
      </c>
      <c r="CD12" s="13"/>
      <c r="CE12" s="13"/>
      <c r="CF12" s="13"/>
      <c r="CG12" s="13">
        <v>5474.3</v>
      </c>
      <c r="CH12" s="13">
        <v>2737.15</v>
      </c>
      <c r="CI12" s="13">
        <v>1094.8599999999999</v>
      </c>
      <c r="CJ12" s="13">
        <v>0</v>
      </c>
      <c r="CK12" s="13">
        <v>0</v>
      </c>
      <c r="CL12" s="13">
        <v>229.71</v>
      </c>
      <c r="CM12" s="13">
        <v>35035.300000000003</v>
      </c>
      <c r="CN12" s="13">
        <v>17517.650000000001</v>
      </c>
      <c r="CO12" s="13">
        <v>5820.5388999999996</v>
      </c>
      <c r="CP12" s="13">
        <v>6500</v>
      </c>
      <c r="CQ12" s="13">
        <v>3250</v>
      </c>
      <c r="CR12" s="13">
        <v>1364.2308</v>
      </c>
      <c r="CS12" s="13">
        <v>550</v>
      </c>
      <c r="CT12" s="13">
        <v>275</v>
      </c>
      <c r="CU12" s="13">
        <v>664.26</v>
      </c>
      <c r="CV12" s="13">
        <v>300</v>
      </c>
      <c r="CW12" s="13">
        <v>150</v>
      </c>
      <c r="CX12" s="13">
        <v>300</v>
      </c>
      <c r="CY12" s="13">
        <v>0</v>
      </c>
      <c r="CZ12" s="13">
        <v>0</v>
      </c>
      <c r="DA12" s="13">
        <v>0</v>
      </c>
      <c r="DB12" s="13">
        <v>2525.1999999999998</v>
      </c>
      <c r="DC12" s="13">
        <v>1262.5999999999999</v>
      </c>
      <c r="DD12" s="13">
        <v>852.22</v>
      </c>
      <c r="DE12" s="13">
        <v>0</v>
      </c>
      <c r="DF12" s="13">
        <f t="shared" si="20"/>
        <v>566457.89800000004</v>
      </c>
      <c r="DG12" s="13">
        <f t="shared" si="20"/>
        <v>283228.94900000002</v>
      </c>
      <c r="DH12" s="13">
        <f t="shared" si="21"/>
        <v>163755.8083</v>
      </c>
      <c r="DI12" s="13">
        <v>0</v>
      </c>
      <c r="DJ12" s="13">
        <v>0</v>
      </c>
      <c r="DK12" s="13">
        <v>0</v>
      </c>
      <c r="DL12" s="13">
        <v>0</v>
      </c>
      <c r="DM12" s="13">
        <v>0</v>
      </c>
      <c r="DN12" s="13">
        <v>0</v>
      </c>
      <c r="DO12" s="13">
        <v>0</v>
      </c>
      <c r="DP12" s="13">
        <v>0</v>
      </c>
      <c r="DQ12" s="13">
        <v>0</v>
      </c>
      <c r="DR12" s="13">
        <v>0</v>
      </c>
      <c r="DS12" s="13">
        <v>0</v>
      </c>
      <c r="DT12" s="13">
        <v>0</v>
      </c>
      <c r="DU12" s="13">
        <v>0</v>
      </c>
      <c r="DV12" s="13">
        <v>0</v>
      </c>
      <c r="DW12" s="13">
        <v>0</v>
      </c>
      <c r="DX12" s="13">
        <v>9500</v>
      </c>
      <c r="DY12" s="13">
        <v>0</v>
      </c>
      <c r="DZ12" s="13">
        <v>0</v>
      </c>
      <c r="EA12" s="13">
        <v>0</v>
      </c>
      <c r="EB12" s="13">
        <f t="shared" si="22"/>
        <v>9500</v>
      </c>
      <c r="EC12" s="13">
        <f t="shared" si="22"/>
        <v>0</v>
      </c>
      <c r="ED12" s="13">
        <f t="shared" si="23"/>
        <v>0</v>
      </c>
    </row>
    <row r="13" spans="1:134" s="17" customFormat="1" ht="19.5" customHeight="1">
      <c r="A13" s="16">
        <v>4</v>
      </c>
      <c r="B13" s="20" t="s">
        <v>13</v>
      </c>
      <c r="C13" s="13">
        <v>111722.63709999999</v>
      </c>
      <c r="D13" s="13">
        <f t="shared" si="24"/>
        <v>311829.90000000002</v>
      </c>
      <c r="E13" s="13">
        <f t="shared" si="24"/>
        <v>155914.95000000001</v>
      </c>
      <c r="F13" s="13">
        <f t="shared" si="0"/>
        <v>90201.92809999999</v>
      </c>
      <c r="G13" s="13">
        <f t="shared" si="1"/>
        <v>57.853289950707087</v>
      </c>
      <c r="H13" s="13">
        <f t="shared" si="2"/>
        <v>28.926644975353543</v>
      </c>
      <c r="I13" s="13">
        <f t="shared" si="3"/>
        <v>118715.7</v>
      </c>
      <c r="J13" s="13">
        <f t="shared" si="3"/>
        <v>59357.85</v>
      </c>
      <c r="K13" s="13">
        <f t="shared" si="3"/>
        <v>23955.928100000001</v>
      </c>
      <c r="L13" s="13">
        <f t="shared" si="4"/>
        <v>40.358483503024459</v>
      </c>
      <c r="M13" s="13">
        <f t="shared" si="5"/>
        <v>20.17924175151223</v>
      </c>
      <c r="N13" s="13">
        <f t="shared" si="25"/>
        <v>48418.8</v>
      </c>
      <c r="O13" s="13">
        <f t="shared" si="6"/>
        <v>24209.4</v>
      </c>
      <c r="P13" s="13">
        <f t="shared" si="6"/>
        <v>10807.8233</v>
      </c>
      <c r="Q13" s="13">
        <f t="shared" si="7"/>
        <v>44.643086156616853</v>
      </c>
      <c r="R13" s="13">
        <f t="shared" si="8"/>
        <v>22.321543078308427</v>
      </c>
      <c r="S13" s="13">
        <v>1545.8</v>
      </c>
      <c r="T13" s="13">
        <v>772.9</v>
      </c>
      <c r="U13" s="13">
        <v>175.76130000000001</v>
      </c>
      <c r="V13" s="13">
        <f t="shared" si="9"/>
        <v>22.740496830120328</v>
      </c>
      <c r="W13" s="13">
        <f t="shared" si="10"/>
        <v>11.370248415060164</v>
      </c>
      <c r="X13" s="13">
        <v>32593</v>
      </c>
      <c r="Y13" s="13">
        <v>16296.5</v>
      </c>
      <c r="Z13" s="13">
        <v>7195.0204000000003</v>
      </c>
      <c r="AA13" s="13">
        <f t="shared" si="11"/>
        <v>44.150709661583775</v>
      </c>
      <c r="AB13" s="13">
        <f t="shared" si="12"/>
        <v>22.075354830791888</v>
      </c>
      <c r="AC13" s="13">
        <v>46873</v>
      </c>
      <c r="AD13" s="13">
        <v>23436.5</v>
      </c>
      <c r="AE13" s="13">
        <v>10632.062</v>
      </c>
      <c r="AF13" s="13">
        <f t="shared" si="13"/>
        <v>45.365400123738617</v>
      </c>
      <c r="AG13" s="13">
        <f t="shared" si="14"/>
        <v>22.682700061869308</v>
      </c>
      <c r="AH13" s="13">
        <v>4923.2</v>
      </c>
      <c r="AI13" s="13">
        <v>2461.6</v>
      </c>
      <c r="AJ13" s="13">
        <v>859.66</v>
      </c>
      <c r="AK13" s="13">
        <f t="shared" si="15"/>
        <v>34.92281442963926</v>
      </c>
      <c r="AL13" s="13">
        <f t="shared" si="16"/>
        <v>17.46140721481963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/>
      <c r="AS13" s="13"/>
      <c r="AT13" s="13"/>
      <c r="AU13" s="13"/>
      <c r="AV13" s="13"/>
      <c r="AW13" s="13"/>
      <c r="AX13" s="13">
        <v>189613.5</v>
      </c>
      <c r="AY13" s="13">
        <v>94806.75</v>
      </c>
      <c r="AZ13" s="13">
        <v>63204.5</v>
      </c>
      <c r="BA13" s="13"/>
      <c r="BB13" s="13"/>
      <c r="BC13" s="13"/>
      <c r="BD13" s="13">
        <v>3500.7</v>
      </c>
      <c r="BE13" s="13">
        <v>1750.35</v>
      </c>
      <c r="BF13" s="13">
        <v>3041.5</v>
      </c>
      <c r="BG13" s="13"/>
      <c r="BH13" s="13"/>
      <c r="BI13" s="13"/>
      <c r="BJ13" s="13"/>
      <c r="BK13" s="13"/>
      <c r="BL13" s="13"/>
      <c r="BM13" s="13">
        <f t="shared" si="17"/>
        <v>13677.2</v>
      </c>
      <c r="BN13" s="13">
        <f t="shared" si="17"/>
        <v>6838.6</v>
      </c>
      <c r="BO13" s="13">
        <f t="shared" si="17"/>
        <v>1843.3914</v>
      </c>
      <c r="BP13" s="13">
        <f t="shared" si="18"/>
        <v>26.955683911911795</v>
      </c>
      <c r="BQ13" s="13">
        <f t="shared" si="19"/>
        <v>13.477841955955897</v>
      </c>
      <c r="BR13" s="13">
        <v>1131</v>
      </c>
      <c r="BS13" s="13">
        <v>565.5</v>
      </c>
      <c r="BT13" s="13">
        <v>316.26339999999999</v>
      </c>
      <c r="BU13" s="13">
        <v>10294.200000000001</v>
      </c>
      <c r="BV13" s="13">
        <v>5147.1000000000004</v>
      </c>
      <c r="BW13" s="13">
        <v>1042.008</v>
      </c>
      <c r="BX13" s="13">
        <v>0</v>
      </c>
      <c r="BY13" s="13">
        <v>0</v>
      </c>
      <c r="BZ13" s="13">
        <v>0</v>
      </c>
      <c r="CA13" s="13">
        <v>2252</v>
      </c>
      <c r="CB13" s="13">
        <v>1126</v>
      </c>
      <c r="CC13" s="13">
        <v>485.12</v>
      </c>
      <c r="CD13" s="13"/>
      <c r="CE13" s="13"/>
      <c r="CF13" s="13"/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18103.5</v>
      </c>
      <c r="CN13" s="13">
        <v>9051.75</v>
      </c>
      <c r="CO13" s="13">
        <v>1875.0329999999999</v>
      </c>
      <c r="CP13" s="13">
        <v>3336</v>
      </c>
      <c r="CQ13" s="13">
        <v>1668</v>
      </c>
      <c r="CR13" s="13">
        <v>554.53300000000002</v>
      </c>
      <c r="CS13" s="13">
        <v>0</v>
      </c>
      <c r="CT13" s="13">
        <v>0</v>
      </c>
      <c r="CU13" s="13">
        <v>0</v>
      </c>
      <c r="CV13" s="13">
        <v>1000</v>
      </c>
      <c r="CW13" s="13">
        <v>500</v>
      </c>
      <c r="CX13" s="13">
        <v>1250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125</v>
      </c>
      <c r="DE13" s="13">
        <v>0</v>
      </c>
      <c r="DF13" s="13">
        <f t="shared" si="20"/>
        <v>311829.90000000002</v>
      </c>
      <c r="DG13" s="13">
        <f t="shared" si="20"/>
        <v>155914.95000000001</v>
      </c>
      <c r="DH13" s="13">
        <f t="shared" si="21"/>
        <v>90201.92809999999</v>
      </c>
      <c r="DI13" s="13">
        <v>0</v>
      </c>
      <c r="DJ13" s="13">
        <v>0</v>
      </c>
      <c r="DK13" s="13">
        <v>0</v>
      </c>
      <c r="DL13" s="13">
        <v>0</v>
      </c>
      <c r="DM13" s="13">
        <v>0</v>
      </c>
      <c r="DN13" s="13">
        <v>0</v>
      </c>
      <c r="DO13" s="13">
        <v>0</v>
      </c>
      <c r="DP13" s="13">
        <v>0</v>
      </c>
      <c r="DQ13" s="13">
        <v>0</v>
      </c>
      <c r="DR13" s="13">
        <v>0</v>
      </c>
      <c r="DS13" s="13">
        <v>0</v>
      </c>
      <c r="DT13" s="13">
        <v>0</v>
      </c>
      <c r="DU13" s="13">
        <v>0</v>
      </c>
      <c r="DV13" s="13">
        <v>0</v>
      </c>
      <c r="DW13" s="13">
        <v>0</v>
      </c>
      <c r="DX13" s="13">
        <v>0</v>
      </c>
      <c r="DY13" s="13">
        <v>0</v>
      </c>
      <c r="DZ13" s="13">
        <v>0</v>
      </c>
      <c r="EA13" s="13">
        <v>0</v>
      </c>
      <c r="EB13" s="13">
        <f t="shared" si="22"/>
        <v>0</v>
      </c>
      <c r="EC13" s="13">
        <f t="shared" si="22"/>
        <v>0</v>
      </c>
      <c r="ED13" s="13">
        <f t="shared" si="23"/>
        <v>0</v>
      </c>
    </row>
    <row r="14" spans="1:134" s="17" customFormat="1" ht="19.5" customHeight="1">
      <c r="A14" s="16">
        <v>5</v>
      </c>
      <c r="B14" s="20" t="s">
        <v>14</v>
      </c>
      <c r="C14" s="13">
        <v>9103.8202999999994</v>
      </c>
      <c r="D14" s="13">
        <f t="shared" si="24"/>
        <v>176901.3</v>
      </c>
      <c r="E14" s="13">
        <f t="shared" si="24"/>
        <v>88450.65</v>
      </c>
      <c r="F14" s="13">
        <f t="shared" si="0"/>
        <v>51501.918700000002</v>
      </c>
      <c r="G14" s="13">
        <f t="shared" si="1"/>
        <v>58.226727220206975</v>
      </c>
      <c r="H14" s="13">
        <f t="shared" si="2"/>
        <v>29.113363610103487</v>
      </c>
      <c r="I14" s="13">
        <f t="shared" si="3"/>
        <v>53286</v>
      </c>
      <c r="J14" s="13">
        <f t="shared" si="3"/>
        <v>26643</v>
      </c>
      <c r="K14" s="13">
        <f t="shared" si="3"/>
        <v>7367.9187000000002</v>
      </c>
      <c r="L14" s="13">
        <f t="shared" si="4"/>
        <v>27.654238261457042</v>
      </c>
      <c r="M14" s="13">
        <f t="shared" si="5"/>
        <v>13.827119130728521</v>
      </c>
      <c r="N14" s="13">
        <f t="shared" si="25"/>
        <v>26674</v>
      </c>
      <c r="O14" s="13">
        <f t="shared" si="6"/>
        <v>13337</v>
      </c>
      <c r="P14" s="13">
        <f t="shared" si="6"/>
        <v>3286.4617000000003</v>
      </c>
      <c r="Q14" s="13">
        <f t="shared" si="7"/>
        <v>24.641686286271277</v>
      </c>
      <c r="R14" s="13">
        <f t="shared" si="8"/>
        <v>12.320843143135638</v>
      </c>
      <c r="S14" s="13">
        <v>855</v>
      </c>
      <c r="T14" s="13">
        <v>427.5</v>
      </c>
      <c r="U14" s="13">
        <v>380.6037</v>
      </c>
      <c r="V14" s="13">
        <f t="shared" si="9"/>
        <v>89.030105263157893</v>
      </c>
      <c r="W14" s="13">
        <f t="shared" si="10"/>
        <v>44.515052631578946</v>
      </c>
      <c r="X14" s="13">
        <v>8492</v>
      </c>
      <c r="Y14" s="13">
        <v>4246</v>
      </c>
      <c r="Z14" s="13">
        <v>253.81700000000001</v>
      </c>
      <c r="AA14" s="13">
        <f t="shared" si="11"/>
        <v>5.9777908619877538</v>
      </c>
      <c r="AB14" s="13">
        <f t="shared" si="12"/>
        <v>2.9888954309938769</v>
      </c>
      <c r="AC14" s="13">
        <v>25819</v>
      </c>
      <c r="AD14" s="13">
        <v>12909.5</v>
      </c>
      <c r="AE14" s="13">
        <v>2905.8580000000002</v>
      </c>
      <c r="AF14" s="13">
        <f t="shared" si="13"/>
        <v>22.509454277857394</v>
      </c>
      <c r="AG14" s="13">
        <f t="shared" si="14"/>
        <v>11.254727138928697</v>
      </c>
      <c r="AH14" s="13">
        <v>580</v>
      </c>
      <c r="AI14" s="13">
        <v>290</v>
      </c>
      <c r="AJ14" s="13">
        <v>111</v>
      </c>
      <c r="AK14" s="13">
        <f t="shared" si="15"/>
        <v>38.275862068965516</v>
      </c>
      <c r="AL14" s="13">
        <f t="shared" si="16"/>
        <v>19.137931034482758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/>
      <c r="AS14" s="13"/>
      <c r="AT14" s="13"/>
      <c r="AU14" s="13"/>
      <c r="AV14" s="13"/>
      <c r="AW14" s="13"/>
      <c r="AX14" s="13">
        <v>118947.8</v>
      </c>
      <c r="AY14" s="13">
        <v>59473.9</v>
      </c>
      <c r="AZ14" s="13">
        <v>42811.6</v>
      </c>
      <c r="BA14" s="13"/>
      <c r="BB14" s="13"/>
      <c r="BC14" s="13"/>
      <c r="BD14" s="13">
        <v>4667.5</v>
      </c>
      <c r="BE14" s="13">
        <v>2333.75</v>
      </c>
      <c r="BF14" s="13">
        <v>1322.4</v>
      </c>
      <c r="BG14" s="13"/>
      <c r="BH14" s="13"/>
      <c r="BI14" s="13"/>
      <c r="BJ14" s="13"/>
      <c r="BK14" s="13"/>
      <c r="BL14" s="13"/>
      <c r="BM14" s="13">
        <f t="shared" si="17"/>
        <v>4020</v>
      </c>
      <c r="BN14" s="13">
        <f t="shared" si="17"/>
        <v>2010</v>
      </c>
      <c r="BO14" s="13">
        <f t="shared" si="17"/>
        <v>295.5</v>
      </c>
      <c r="BP14" s="13">
        <f t="shared" si="18"/>
        <v>14.701492537313431</v>
      </c>
      <c r="BQ14" s="13">
        <f t="shared" si="19"/>
        <v>7.3507462686567155</v>
      </c>
      <c r="BR14" s="13">
        <v>2600</v>
      </c>
      <c r="BS14" s="13">
        <v>1300</v>
      </c>
      <c r="BT14" s="13">
        <v>270</v>
      </c>
      <c r="BU14" s="13">
        <v>600</v>
      </c>
      <c r="BV14" s="13">
        <v>300</v>
      </c>
      <c r="BW14" s="13">
        <v>25.5</v>
      </c>
      <c r="BX14" s="13">
        <v>0</v>
      </c>
      <c r="BY14" s="13">
        <v>0</v>
      </c>
      <c r="BZ14" s="13">
        <v>0</v>
      </c>
      <c r="CA14" s="13">
        <v>820</v>
      </c>
      <c r="CB14" s="13">
        <v>410</v>
      </c>
      <c r="CC14" s="13">
        <v>0</v>
      </c>
      <c r="CD14" s="13"/>
      <c r="CE14" s="13"/>
      <c r="CF14" s="13"/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13500</v>
      </c>
      <c r="CN14" s="13">
        <v>6750</v>
      </c>
      <c r="CO14" s="13">
        <v>3421.14</v>
      </c>
      <c r="CP14" s="13">
        <v>2000</v>
      </c>
      <c r="CQ14" s="13">
        <v>1000</v>
      </c>
      <c r="CR14" s="13">
        <v>243.88</v>
      </c>
      <c r="CS14" s="13">
        <v>0</v>
      </c>
      <c r="CT14" s="13">
        <v>0</v>
      </c>
      <c r="CU14" s="13">
        <v>0</v>
      </c>
      <c r="CV14" s="13">
        <v>20</v>
      </c>
      <c r="CW14" s="13">
        <v>10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f t="shared" si="20"/>
        <v>176901.3</v>
      </c>
      <c r="DG14" s="13">
        <f t="shared" si="20"/>
        <v>88450.65</v>
      </c>
      <c r="DH14" s="13">
        <f t="shared" si="21"/>
        <v>51501.918700000002</v>
      </c>
      <c r="DI14" s="13">
        <v>0</v>
      </c>
      <c r="DJ14" s="13">
        <v>0</v>
      </c>
      <c r="DK14" s="13">
        <v>0</v>
      </c>
      <c r="DL14" s="13">
        <v>0</v>
      </c>
      <c r="DM14" s="13">
        <v>0</v>
      </c>
      <c r="DN14" s="13">
        <v>0</v>
      </c>
      <c r="DO14" s="13">
        <v>0</v>
      </c>
      <c r="DP14" s="13">
        <v>0</v>
      </c>
      <c r="DQ14" s="13">
        <v>0</v>
      </c>
      <c r="DR14" s="13">
        <v>0</v>
      </c>
      <c r="DS14" s="13">
        <v>0</v>
      </c>
      <c r="DT14" s="13">
        <v>0</v>
      </c>
      <c r="DU14" s="13">
        <v>0</v>
      </c>
      <c r="DV14" s="13">
        <v>0</v>
      </c>
      <c r="DW14" s="13">
        <v>0</v>
      </c>
      <c r="DX14" s="13">
        <v>0</v>
      </c>
      <c r="DY14" s="13">
        <v>0</v>
      </c>
      <c r="DZ14" s="13">
        <v>0</v>
      </c>
      <c r="EA14" s="13">
        <v>0</v>
      </c>
      <c r="EB14" s="13">
        <f t="shared" si="22"/>
        <v>0</v>
      </c>
      <c r="EC14" s="13">
        <f t="shared" si="22"/>
        <v>0</v>
      </c>
      <c r="ED14" s="13">
        <f t="shared" si="23"/>
        <v>0</v>
      </c>
    </row>
    <row r="15" spans="1:134" s="17" customFormat="1" ht="19.5" customHeight="1">
      <c r="A15" s="16">
        <v>6</v>
      </c>
      <c r="B15" s="20" t="s">
        <v>15</v>
      </c>
      <c r="C15" s="13">
        <v>71637.921900000001</v>
      </c>
      <c r="D15" s="13">
        <f t="shared" si="24"/>
        <v>679411.19999999995</v>
      </c>
      <c r="E15" s="13">
        <f t="shared" si="24"/>
        <v>339705.59999999998</v>
      </c>
      <c r="F15" s="13">
        <f t="shared" si="0"/>
        <v>209017.73379999999</v>
      </c>
      <c r="G15" s="13">
        <f t="shared" si="1"/>
        <v>61.529081004257804</v>
      </c>
      <c r="H15" s="13">
        <f t="shared" si="2"/>
        <v>30.764540502128902</v>
      </c>
      <c r="I15" s="13">
        <f t="shared" si="3"/>
        <v>225230</v>
      </c>
      <c r="J15" s="13">
        <f t="shared" si="3"/>
        <v>112615</v>
      </c>
      <c r="K15" s="13">
        <f t="shared" si="3"/>
        <v>49119.27380000001</v>
      </c>
      <c r="L15" s="13">
        <f t="shared" si="4"/>
        <v>43.61699045420238</v>
      </c>
      <c r="M15" s="13">
        <f t="shared" si="5"/>
        <v>21.80849522710119</v>
      </c>
      <c r="N15" s="13">
        <f t="shared" si="25"/>
        <v>98873</v>
      </c>
      <c r="O15" s="13">
        <f t="shared" si="6"/>
        <v>49436.5</v>
      </c>
      <c r="P15" s="13">
        <f t="shared" si="6"/>
        <v>21581.7392</v>
      </c>
      <c r="Q15" s="13">
        <f t="shared" si="7"/>
        <v>43.655475610126118</v>
      </c>
      <c r="R15" s="13">
        <f t="shared" si="8"/>
        <v>21.827737805063059</v>
      </c>
      <c r="S15" s="13">
        <v>6600</v>
      </c>
      <c r="T15" s="13">
        <v>3300</v>
      </c>
      <c r="U15" s="13">
        <v>3292.4652000000001</v>
      </c>
      <c r="V15" s="13">
        <f t="shared" si="9"/>
        <v>99.77167272727273</v>
      </c>
      <c r="W15" s="13">
        <f t="shared" si="10"/>
        <v>49.885836363636365</v>
      </c>
      <c r="X15" s="13">
        <v>3500</v>
      </c>
      <c r="Y15" s="13">
        <v>1750</v>
      </c>
      <c r="Z15" s="13">
        <v>793.31399999999996</v>
      </c>
      <c r="AA15" s="13">
        <f t="shared" si="11"/>
        <v>45.332228571428566</v>
      </c>
      <c r="AB15" s="13">
        <f t="shared" si="12"/>
        <v>22.666114285714283</v>
      </c>
      <c r="AC15" s="13">
        <v>92273</v>
      </c>
      <c r="AD15" s="13">
        <v>46136.5</v>
      </c>
      <c r="AE15" s="13">
        <v>18289.274000000001</v>
      </c>
      <c r="AF15" s="13">
        <f t="shared" si="13"/>
        <v>39.641658990170477</v>
      </c>
      <c r="AG15" s="13">
        <f t="shared" si="14"/>
        <v>19.820829495085238</v>
      </c>
      <c r="AH15" s="13">
        <v>13039</v>
      </c>
      <c r="AI15" s="13">
        <v>6519.5</v>
      </c>
      <c r="AJ15" s="13">
        <v>1620.4</v>
      </c>
      <c r="AK15" s="13">
        <f t="shared" si="15"/>
        <v>24.854666768923998</v>
      </c>
      <c r="AL15" s="13">
        <f t="shared" si="16"/>
        <v>12.427333384461999</v>
      </c>
      <c r="AM15" s="13">
        <v>10500</v>
      </c>
      <c r="AN15" s="13">
        <v>5250</v>
      </c>
      <c r="AO15" s="13">
        <v>2369.5</v>
      </c>
      <c r="AP15" s="13">
        <f>AO15/AN15*100</f>
        <v>45.133333333333333</v>
      </c>
      <c r="AQ15" s="13">
        <f>AO15/AM15*100</f>
        <v>22.566666666666666</v>
      </c>
      <c r="AR15" s="13"/>
      <c r="AS15" s="13"/>
      <c r="AT15" s="13"/>
      <c r="AU15" s="13"/>
      <c r="AV15" s="13"/>
      <c r="AW15" s="13"/>
      <c r="AX15" s="13">
        <v>433055</v>
      </c>
      <c r="AY15" s="13">
        <v>216527.5</v>
      </c>
      <c r="AZ15" s="13">
        <v>154502.5</v>
      </c>
      <c r="BA15" s="13"/>
      <c r="BB15" s="13"/>
      <c r="BC15" s="13"/>
      <c r="BD15" s="13">
        <v>13769.2</v>
      </c>
      <c r="BE15" s="13">
        <v>6884.6</v>
      </c>
      <c r="BF15" s="13">
        <v>3901.3</v>
      </c>
      <c r="BG15" s="13"/>
      <c r="BH15" s="13"/>
      <c r="BI15" s="13"/>
      <c r="BJ15" s="13"/>
      <c r="BK15" s="13"/>
      <c r="BL15" s="13"/>
      <c r="BM15" s="13">
        <f t="shared" si="17"/>
        <v>5000</v>
      </c>
      <c r="BN15" s="13">
        <f t="shared" si="17"/>
        <v>2500</v>
      </c>
      <c r="BO15" s="13">
        <f t="shared" si="17"/>
        <v>560.52599999999995</v>
      </c>
      <c r="BP15" s="13">
        <f t="shared" si="18"/>
        <v>22.421039999999998</v>
      </c>
      <c r="BQ15" s="13">
        <f t="shared" si="19"/>
        <v>11.210519999999999</v>
      </c>
      <c r="BR15" s="13">
        <v>5000</v>
      </c>
      <c r="BS15" s="13">
        <v>2500</v>
      </c>
      <c r="BT15" s="13">
        <v>560.52599999999995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/>
      <c r="CE15" s="13"/>
      <c r="CF15" s="13"/>
      <c r="CG15" s="13">
        <v>7357</v>
      </c>
      <c r="CH15" s="13">
        <v>3678.5</v>
      </c>
      <c r="CI15" s="13">
        <v>1494.66</v>
      </c>
      <c r="CJ15" s="13">
        <v>0</v>
      </c>
      <c r="CK15" s="13">
        <v>0</v>
      </c>
      <c r="CL15" s="13">
        <v>0</v>
      </c>
      <c r="CM15" s="13">
        <v>93718</v>
      </c>
      <c r="CN15" s="13">
        <v>46859</v>
      </c>
      <c r="CO15" s="13">
        <v>21660.794600000001</v>
      </c>
      <c r="CP15" s="13">
        <v>33000</v>
      </c>
      <c r="CQ15" s="13">
        <v>16500</v>
      </c>
      <c r="CR15" s="13">
        <v>7649.3735999999999</v>
      </c>
      <c r="CS15" s="13">
        <v>0</v>
      </c>
      <c r="CT15" s="13">
        <v>0</v>
      </c>
      <c r="CU15" s="13">
        <v>0</v>
      </c>
      <c r="CV15" s="13">
        <v>600</v>
      </c>
      <c r="CW15" s="13">
        <v>300</v>
      </c>
      <c r="CX15" s="13">
        <v>400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133</v>
      </c>
      <c r="DE15" s="13">
        <v>0</v>
      </c>
      <c r="DF15" s="13">
        <f t="shared" si="20"/>
        <v>679411.19999999995</v>
      </c>
      <c r="DG15" s="13">
        <f t="shared" si="20"/>
        <v>339705.59999999998</v>
      </c>
      <c r="DH15" s="13">
        <f t="shared" si="21"/>
        <v>209017.73379999999</v>
      </c>
      <c r="DI15" s="13">
        <v>0</v>
      </c>
      <c r="DJ15" s="13">
        <v>0</v>
      </c>
      <c r="DK15" s="13">
        <v>0</v>
      </c>
      <c r="DL15" s="13">
        <v>0</v>
      </c>
      <c r="DM15" s="13">
        <v>0</v>
      </c>
      <c r="DN15" s="13">
        <v>0</v>
      </c>
      <c r="DO15" s="13">
        <v>0</v>
      </c>
      <c r="DP15" s="13">
        <v>0</v>
      </c>
      <c r="DQ15" s="13">
        <v>0</v>
      </c>
      <c r="DR15" s="13">
        <v>0</v>
      </c>
      <c r="DS15" s="13">
        <v>0</v>
      </c>
      <c r="DT15" s="13">
        <v>0</v>
      </c>
      <c r="DU15" s="13">
        <v>0</v>
      </c>
      <c r="DV15" s="13">
        <v>0</v>
      </c>
      <c r="DW15" s="13">
        <v>0</v>
      </c>
      <c r="DX15" s="13">
        <v>0</v>
      </c>
      <c r="DY15" s="13">
        <v>0</v>
      </c>
      <c r="DZ15" s="13">
        <v>0</v>
      </c>
      <c r="EA15" s="13">
        <v>0</v>
      </c>
      <c r="EB15" s="13">
        <f t="shared" si="22"/>
        <v>0</v>
      </c>
      <c r="EC15" s="13">
        <f t="shared" si="22"/>
        <v>0</v>
      </c>
      <c r="ED15" s="13">
        <f t="shared" si="23"/>
        <v>0</v>
      </c>
    </row>
    <row r="16" spans="1:134" s="17" customFormat="1" ht="19.5" customHeight="1">
      <c r="A16" s="16">
        <v>7</v>
      </c>
      <c r="B16" s="20" t="s">
        <v>16</v>
      </c>
      <c r="C16" s="13">
        <v>416.8888</v>
      </c>
      <c r="D16" s="13">
        <f t="shared" si="24"/>
        <v>93609.5</v>
      </c>
      <c r="E16" s="13">
        <f t="shared" si="24"/>
        <v>46804.75</v>
      </c>
      <c r="F16" s="13">
        <f t="shared" si="0"/>
        <v>28388.177500000002</v>
      </c>
      <c r="G16" s="13">
        <f t="shared" si="1"/>
        <v>60.652342978009713</v>
      </c>
      <c r="H16" s="13">
        <f t="shared" si="2"/>
        <v>30.326171489004857</v>
      </c>
      <c r="I16" s="13">
        <f t="shared" si="3"/>
        <v>15524.5</v>
      </c>
      <c r="J16" s="13">
        <f t="shared" si="3"/>
        <v>7762.25</v>
      </c>
      <c r="K16" s="13">
        <f t="shared" si="3"/>
        <v>3387.4775</v>
      </c>
      <c r="L16" s="13">
        <f t="shared" si="4"/>
        <v>43.640407098457281</v>
      </c>
      <c r="M16" s="13">
        <f t="shared" si="5"/>
        <v>21.820203549228641</v>
      </c>
      <c r="N16" s="13">
        <f t="shared" si="25"/>
        <v>6252.5</v>
      </c>
      <c r="O16" s="13">
        <f t="shared" si="6"/>
        <v>3126.25</v>
      </c>
      <c r="P16" s="13">
        <f t="shared" si="6"/>
        <v>1799.6074999999998</v>
      </c>
      <c r="Q16" s="13">
        <f t="shared" si="7"/>
        <v>57.56441423430627</v>
      </c>
      <c r="R16" s="13">
        <f t="shared" si="8"/>
        <v>28.782207117153135</v>
      </c>
      <c r="S16" s="13">
        <v>0</v>
      </c>
      <c r="T16" s="13">
        <v>0</v>
      </c>
      <c r="U16" s="13">
        <v>10.807499999999999</v>
      </c>
      <c r="V16" s="13">
        <v>0</v>
      </c>
      <c r="W16" s="13">
        <v>0</v>
      </c>
      <c r="X16" s="13">
        <v>16</v>
      </c>
      <c r="Y16" s="13">
        <v>8</v>
      </c>
      <c r="Z16" s="13">
        <v>2.6</v>
      </c>
      <c r="AA16" s="13">
        <f t="shared" si="11"/>
        <v>32.5</v>
      </c>
      <c r="AB16" s="13">
        <f t="shared" si="12"/>
        <v>16.25</v>
      </c>
      <c r="AC16" s="13">
        <v>6252.5</v>
      </c>
      <c r="AD16" s="13">
        <v>3126.25</v>
      </c>
      <c r="AE16" s="13">
        <v>1788.8</v>
      </c>
      <c r="AF16" s="13">
        <f t="shared" si="13"/>
        <v>57.218712514993996</v>
      </c>
      <c r="AG16" s="13">
        <f t="shared" si="14"/>
        <v>28.609356257496998</v>
      </c>
      <c r="AH16" s="13">
        <v>532</v>
      </c>
      <c r="AI16" s="13">
        <v>266</v>
      </c>
      <c r="AJ16" s="13">
        <v>123</v>
      </c>
      <c r="AK16" s="13">
        <f t="shared" si="15"/>
        <v>46.2406015037594</v>
      </c>
      <c r="AL16" s="13">
        <f t="shared" si="16"/>
        <v>23.1203007518797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/>
      <c r="AS16" s="13"/>
      <c r="AT16" s="13"/>
      <c r="AU16" s="13"/>
      <c r="AV16" s="13"/>
      <c r="AW16" s="13"/>
      <c r="AX16" s="13">
        <v>75517.899999999994</v>
      </c>
      <c r="AY16" s="13">
        <v>37758.949999999997</v>
      </c>
      <c r="AZ16" s="13">
        <v>24273.4</v>
      </c>
      <c r="BA16" s="13"/>
      <c r="BB16" s="13"/>
      <c r="BC16" s="13"/>
      <c r="BD16" s="13">
        <v>2567.1</v>
      </c>
      <c r="BE16" s="13">
        <v>1283.55</v>
      </c>
      <c r="BF16" s="13">
        <v>727.3</v>
      </c>
      <c r="BG16" s="13"/>
      <c r="BH16" s="13"/>
      <c r="BI16" s="13"/>
      <c r="BJ16" s="13"/>
      <c r="BK16" s="13"/>
      <c r="BL16" s="13"/>
      <c r="BM16" s="13">
        <f t="shared" si="17"/>
        <v>0</v>
      </c>
      <c r="BN16" s="13">
        <f t="shared" si="17"/>
        <v>0</v>
      </c>
      <c r="BO16" s="13">
        <f t="shared" si="17"/>
        <v>30.75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30.75</v>
      </c>
      <c r="CD16" s="13"/>
      <c r="CE16" s="13"/>
      <c r="CF16" s="13"/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8.73</v>
      </c>
      <c r="CM16" s="13">
        <v>8724</v>
      </c>
      <c r="CN16" s="13">
        <v>4362</v>
      </c>
      <c r="CO16" s="13">
        <v>1422.79</v>
      </c>
      <c r="CP16" s="13">
        <v>2635</v>
      </c>
      <c r="CQ16" s="13">
        <v>1317.5</v>
      </c>
      <c r="CR16" s="13">
        <v>567.79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0</v>
      </c>
      <c r="DE16" s="13">
        <v>0</v>
      </c>
      <c r="DF16" s="13">
        <f t="shared" si="20"/>
        <v>93609.5</v>
      </c>
      <c r="DG16" s="13">
        <f t="shared" si="20"/>
        <v>46804.75</v>
      </c>
      <c r="DH16" s="13">
        <f t="shared" si="21"/>
        <v>28388.177500000002</v>
      </c>
      <c r="DI16" s="13">
        <v>0</v>
      </c>
      <c r="DJ16" s="13">
        <v>0</v>
      </c>
      <c r="DK16" s="13">
        <v>0</v>
      </c>
      <c r="DL16" s="13">
        <v>0</v>
      </c>
      <c r="DM16" s="13">
        <v>0</v>
      </c>
      <c r="DN16" s="13">
        <v>0</v>
      </c>
      <c r="DO16" s="13">
        <v>0</v>
      </c>
      <c r="DP16" s="13">
        <v>0</v>
      </c>
      <c r="DQ16" s="13">
        <v>0</v>
      </c>
      <c r="DR16" s="13">
        <v>0</v>
      </c>
      <c r="DS16" s="13">
        <v>0</v>
      </c>
      <c r="DT16" s="13">
        <v>0</v>
      </c>
      <c r="DU16" s="13">
        <v>0</v>
      </c>
      <c r="DV16" s="13">
        <v>0</v>
      </c>
      <c r="DW16" s="13">
        <v>0</v>
      </c>
      <c r="DX16" s="13">
        <v>0</v>
      </c>
      <c r="DY16" s="13">
        <v>0</v>
      </c>
      <c r="DZ16" s="13">
        <v>0</v>
      </c>
      <c r="EA16" s="13">
        <v>0</v>
      </c>
      <c r="EB16" s="13">
        <f t="shared" si="22"/>
        <v>0</v>
      </c>
      <c r="EC16" s="13">
        <f t="shared" si="22"/>
        <v>0</v>
      </c>
      <c r="ED16" s="13">
        <f t="shared" si="23"/>
        <v>0</v>
      </c>
    </row>
    <row r="17" spans="1:134" s="17" customFormat="1" ht="19.5" customHeight="1">
      <c r="A17" s="16">
        <v>8</v>
      </c>
      <c r="B17" s="20" t="s">
        <v>17</v>
      </c>
      <c r="C17" s="13">
        <v>105.0346</v>
      </c>
      <c r="D17" s="13">
        <f t="shared" si="24"/>
        <v>12854.2</v>
      </c>
      <c r="E17" s="13">
        <f t="shared" si="24"/>
        <v>6427.1</v>
      </c>
      <c r="F17" s="13">
        <f t="shared" si="0"/>
        <v>5307.3975</v>
      </c>
      <c r="G17" s="13">
        <f t="shared" si="1"/>
        <v>82.578417948997213</v>
      </c>
      <c r="H17" s="13">
        <f t="shared" si="2"/>
        <v>41.289208974498607</v>
      </c>
      <c r="I17" s="13">
        <f t="shared" si="3"/>
        <v>3837.2</v>
      </c>
      <c r="J17" s="13">
        <f t="shared" si="3"/>
        <v>1918.6</v>
      </c>
      <c r="K17" s="13">
        <f t="shared" si="3"/>
        <v>2310.5974999999999</v>
      </c>
      <c r="L17" s="13">
        <f t="shared" si="4"/>
        <v>120.43143437923484</v>
      </c>
      <c r="M17" s="13">
        <f t="shared" si="5"/>
        <v>60.215717189617422</v>
      </c>
      <c r="N17" s="13">
        <f t="shared" si="25"/>
        <v>1329.5</v>
      </c>
      <c r="O17" s="13">
        <f t="shared" si="6"/>
        <v>664.75</v>
      </c>
      <c r="P17" s="13">
        <f t="shared" si="6"/>
        <v>706.4085</v>
      </c>
      <c r="Q17" s="13">
        <f t="shared" si="7"/>
        <v>106.26679202707786</v>
      </c>
      <c r="R17" s="13">
        <f t="shared" si="8"/>
        <v>53.133396013538928</v>
      </c>
      <c r="S17" s="13">
        <v>0.3</v>
      </c>
      <c r="T17" s="13">
        <v>0.15</v>
      </c>
      <c r="U17" s="13">
        <v>0.1585</v>
      </c>
      <c r="V17" s="13">
        <f>U17/T17*100</f>
        <v>105.66666666666666</v>
      </c>
      <c r="W17" s="13">
        <f>U17/S17*100</f>
        <v>52.833333333333329</v>
      </c>
      <c r="X17" s="13">
        <v>2094.1999999999998</v>
      </c>
      <c r="Y17" s="13">
        <v>1047.0999999999999</v>
      </c>
      <c r="Z17" s="13">
        <v>1222.769</v>
      </c>
      <c r="AA17" s="13">
        <f t="shared" si="11"/>
        <v>116.7767166459746</v>
      </c>
      <c r="AB17" s="13">
        <f t="shared" si="12"/>
        <v>58.388358322987301</v>
      </c>
      <c r="AC17" s="13">
        <v>1329.2</v>
      </c>
      <c r="AD17" s="13">
        <v>664.6</v>
      </c>
      <c r="AE17" s="13">
        <v>706.25</v>
      </c>
      <c r="AF17" s="13">
        <f t="shared" si="13"/>
        <v>106.26692747517303</v>
      </c>
      <c r="AG17" s="13">
        <f t="shared" si="14"/>
        <v>53.133463737586517</v>
      </c>
      <c r="AH17" s="13">
        <v>4</v>
      </c>
      <c r="AI17" s="13">
        <v>2</v>
      </c>
      <c r="AJ17" s="13">
        <v>1</v>
      </c>
      <c r="AK17" s="13">
        <f t="shared" si="15"/>
        <v>50</v>
      </c>
      <c r="AL17" s="13">
        <f t="shared" si="16"/>
        <v>25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/>
      <c r="AS17" s="13"/>
      <c r="AT17" s="13"/>
      <c r="AU17" s="13"/>
      <c r="AV17" s="13"/>
      <c r="AW17" s="13"/>
      <c r="AX17" s="13">
        <v>9017</v>
      </c>
      <c r="AY17" s="13">
        <v>4508.5</v>
      </c>
      <c r="AZ17" s="13">
        <v>2996.8</v>
      </c>
      <c r="BA17" s="13"/>
      <c r="BB17" s="13"/>
      <c r="BC17" s="13"/>
      <c r="BD17" s="13">
        <v>0</v>
      </c>
      <c r="BE17" s="13">
        <v>0</v>
      </c>
      <c r="BF17" s="13">
        <v>0</v>
      </c>
      <c r="BG17" s="13"/>
      <c r="BH17" s="13"/>
      <c r="BI17" s="13"/>
      <c r="BJ17" s="13"/>
      <c r="BK17" s="13"/>
      <c r="BL17" s="13"/>
      <c r="BM17" s="13">
        <f t="shared" si="17"/>
        <v>409.5</v>
      </c>
      <c r="BN17" s="13">
        <f t="shared" si="17"/>
        <v>204.75</v>
      </c>
      <c r="BO17" s="13">
        <f t="shared" si="17"/>
        <v>264.42</v>
      </c>
      <c r="BP17" s="13">
        <f t="shared" si="18"/>
        <v>129.14285714285717</v>
      </c>
      <c r="BQ17" s="13">
        <f t="shared" si="19"/>
        <v>64.571428571428584</v>
      </c>
      <c r="BR17" s="13">
        <v>409.5</v>
      </c>
      <c r="BS17" s="13">
        <v>204.75</v>
      </c>
      <c r="BT17" s="13">
        <v>264.42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/>
      <c r="CE17" s="13"/>
      <c r="CF17" s="13"/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32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84</v>
      </c>
      <c r="DE17" s="13">
        <v>0</v>
      </c>
      <c r="DF17" s="13">
        <f t="shared" si="20"/>
        <v>12854.2</v>
      </c>
      <c r="DG17" s="13">
        <f t="shared" si="20"/>
        <v>6427.1</v>
      </c>
      <c r="DH17" s="13">
        <f t="shared" si="21"/>
        <v>5307.3975</v>
      </c>
      <c r="DI17" s="13">
        <v>0</v>
      </c>
      <c r="DJ17" s="13">
        <v>0</v>
      </c>
      <c r="DK17" s="13">
        <v>0</v>
      </c>
      <c r="DL17" s="13">
        <v>0</v>
      </c>
      <c r="DM17" s="13">
        <v>0</v>
      </c>
      <c r="DN17" s="13">
        <v>0</v>
      </c>
      <c r="DO17" s="13">
        <v>0</v>
      </c>
      <c r="DP17" s="13">
        <v>0</v>
      </c>
      <c r="DQ17" s="13">
        <v>0</v>
      </c>
      <c r="DR17" s="13">
        <v>0</v>
      </c>
      <c r="DS17" s="13">
        <v>0</v>
      </c>
      <c r="DT17" s="13">
        <v>0</v>
      </c>
      <c r="DU17" s="13">
        <v>0</v>
      </c>
      <c r="DV17" s="13">
        <v>0</v>
      </c>
      <c r="DW17" s="13">
        <v>0</v>
      </c>
      <c r="DX17" s="13">
        <v>0</v>
      </c>
      <c r="DY17" s="13">
        <v>0</v>
      </c>
      <c r="DZ17" s="13">
        <v>0</v>
      </c>
      <c r="EA17" s="13">
        <v>0</v>
      </c>
      <c r="EB17" s="13">
        <f t="shared" si="22"/>
        <v>0</v>
      </c>
      <c r="EC17" s="13">
        <f t="shared" si="22"/>
        <v>0</v>
      </c>
      <c r="ED17" s="13">
        <f t="shared" si="23"/>
        <v>0</v>
      </c>
    </row>
    <row r="18" spans="1:134" s="17" customFormat="1" ht="19.5" customHeight="1">
      <c r="A18" s="16">
        <v>9</v>
      </c>
      <c r="B18" s="20" t="s">
        <v>18</v>
      </c>
      <c r="C18" s="13">
        <v>1267.652</v>
      </c>
      <c r="D18" s="13">
        <f t="shared" si="24"/>
        <v>5192</v>
      </c>
      <c r="E18" s="13">
        <f t="shared" si="24"/>
        <v>2596</v>
      </c>
      <c r="F18" s="13">
        <f t="shared" si="0"/>
        <v>1816.886</v>
      </c>
      <c r="G18" s="13">
        <f t="shared" si="1"/>
        <v>69.98790446841295</v>
      </c>
      <c r="H18" s="13">
        <f t="shared" si="2"/>
        <v>34.993952234206475</v>
      </c>
      <c r="I18" s="13">
        <f t="shared" si="3"/>
        <v>1035.0999999999999</v>
      </c>
      <c r="J18" s="13">
        <f t="shared" si="3"/>
        <v>517.54999999999995</v>
      </c>
      <c r="K18" s="13">
        <f t="shared" si="3"/>
        <v>321.98599999999999</v>
      </c>
      <c r="L18" s="13">
        <f t="shared" si="4"/>
        <v>62.21350594145494</v>
      </c>
      <c r="M18" s="13">
        <f t="shared" si="5"/>
        <v>31.10675297072747</v>
      </c>
      <c r="N18" s="13">
        <f t="shared" si="25"/>
        <v>845.1</v>
      </c>
      <c r="O18" s="13">
        <f t="shared" si="6"/>
        <v>422.55</v>
      </c>
      <c r="P18" s="13">
        <f t="shared" si="6"/>
        <v>307.98599999999999</v>
      </c>
      <c r="Q18" s="13">
        <f t="shared" si="7"/>
        <v>72.887468938587148</v>
      </c>
      <c r="R18" s="13">
        <f t="shared" si="8"/>
        <v>36.443734469293574</v>
      </c>
      <c r="S18" s="13">
        <v>38.1</v>
      </c>
      <c r="T18" s="13">
        <v>19.05</v>
      </c>
      <c r="U18" s="13">
        <v>19.085000000000001</v>
      </c>
      <c r="V18" s="13">
        <f>U18/T18*100</f>
        <v>100.18372703412072</v>
      </c>
      <c r="W18" s="13">
        <f>U18/S18*100</f>
        <v>50.091863517060361</v>
      </c>
      <c r="X18" s="13">
        <v>100</v>
      </c>
      <c r="Y18" s="13">
        <v>50</v>
      </c>
      <c r="Z18" s="13">
        <v>14</v>
      </c>
      <c r="AA18" s="13">
        <f t="shared" si="11"/>
        <v>28.000000000000004</v>
      </c>
      <c r="AB18" s="13">
        <f t="shared" si="12"/>
        <v>14.000000000000002</v>
      </c>
      <c r="AC18" s="13">
        <v>807</v>
      </c>
      <c r="AD18" s="13">
        <v>403.5</v>
      </c>
      <c r="AE18" s="13">
        <v>288.90100000000001</v>
      </c>
      <c r="AF18" s="13">
        <f t="shared" si="13"/>
        <v>71.598760842627016</v>
      </c>
      <c r="AG18" s="13">
        <f t="shared" si="14"/>
        <v>35.799380421313508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/>
      <c r="AS18" s="13"/>
      <c r="AT18" s="13"/>
      <c r="AU18" s="13"/>
      <c r="AV18" s="13"/>
      <c r="AW18" s="13"/>
      <c r="AX18" s="13">
        <v>4156.8999999999996</v>
      </c>
      <c r="AY18" s="13">
        <v>2078.4499999999998</v>
      </c>
      <c r="AZ18" s="13">
        <v>1494.9</v>
      </c>
      <c r="BA18" s="13"/>
      <c r="BB18" s="13"/>
      <c r="BC18" s="13"/>
      <c r="BD18" s="13">
        <v>0</v>
      </c>
      <c r="BE18" s="13">
        <v>0</v>
      </c>
      <c r="BF18" s="13">
        <v>0</v>
      </c>
      <c r="BG18" s="13"/>
      <c r="BH18" s="13"/>
      <c r="BI18" s="13"/>
      <c r="BJ18" s="13"/>
      <c r="BK18" s="13"/>
      <c r="BL18" s="13"/>
      <c r="BM18" s="13">
        <f t="shared" si="17"/>
        <v>90</v>
      </c>
      <c r="BN18" s="13">
        <f t="shared" si="17"/>
        <v>45</v>
      </c>
      <c r="BO18" s="13">
        <f t="shared" si="17"/>
        <v>0</v>
      </c>
      <c r="BP18" s="13">
        <f t="shared" si="18"/>
        <v>0</v>
      </c>
      <c r="BQ18" s="13">
        <f t="shared" si="19"/>
        <v>0</v>
      </c>
      <c r="BR18" s="13">
        <v>90</v>
      </c>
      <c r="BS18" s="13">
        <v>45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/>
      <c r="CE18" s="13"/>
      <c r="CF18" s="13"/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f t="shared" si="20"/>
        <v>5192</v>
      </c>
      <c r="DG18" s="13">
        <f t="shared" si="20"/>
        <v>2596</v>
      </c>
      <c r="DH18" s="13">
        <f t="shared" si="21"/>
        <v>1816.886</v>
      </c>
      <c r="DI18" s="13">
        <v>0</v>
      </c>
      <c r="DJ18" s="13">
        <v>0</v>
      </c>
      <c r="DK18" s="13">
        <v>0</v>
      </c>
      <c r="DL18" s="13">
        <v>0</v>
      </c>
      <c r="DM18" s="13">
        <v>0</v>
      </c>
      <c r="DN18" s="13">
        <v>0</v>
      </c>
      <c r="DO18" s="13">
        <v>0</v>
      </c>
      <c r="DP18" s="13">
        <v>0</v>
      </c>
      <c r="DQ18" s="13">
        <v>0</v>
      </c>
      <c r="DR18" s="13">
        <v>0</v>
      </c>
      <c r="DS18" s="13">
        <v>0</v>
      </c>
      <c r="DT18" s="13">
        <v>0</v>
      </c>
      <c r="DU18" s="13">
        <v>0</v>
      </c>
      <c r="DV18" s="13">
        <v>0</v>
      </c>
      <c r="DW18" s="13">
        <v>0</v>
      </c>
      <c r="DX18" s="13">
        <v>0</v>
      </c>
      <c r="DY18" s="13">
        <v>0</v>
      </c>
      <c r="DZ18" s="13">
        <v>0</v>
      </c>
      <c r="EA18" s="13">
        <v>0</v>
      </c>
      <c r="EB18" s="13">
        <f t="shared" si="22"/>
        <v>0</v>
      </c>
      <c r="EC18" s="13">
        <f t="shared" si="22"/>
        <v>0</v>
      </c>
      <c r="ED18" s="13">
        <f t="shared" si="23"/>
        <v>0</v>
      </c>
    </row>
    <row r="19" spans="1:134" s="17" customFormat="1" ht="19.5" customHeight="1">
      <c r="A19" s="16">
        <v>10</v>
      </c>
      <c r="B19" s="20" t="s">
        <v>19</v>
      </c>
      <c r="C19" s="13">
        <v>18956.451300000001</v>
      </c>
      <c r="D19" s="13">
        <f t="shared" si="24"/>
        <v>103049.5</v>
      </c>
      <c r="E19" s="13">
        <f t="shared" si="24"/>
        <v>51524.75</v>
      </c>
      <c r="F19" s="13">
        <f t="shared" si="0"/>
        <v>32378.704099999999</v>
      </c>
      <c r="G19" s="13">
        <f t="shared" si="1"/>
        <v>62.841069777145933</v>
      </c>
      <c r="H19" s="13">
        <f t="shared" si="2"/>
        <v>31.420534888572966</v>
      </c>
      <c r="I19" s="13">
        <f t="shared" si="3"/>
        <v>12795.6</v>
      </c>
      <c r="J19" s="13">
        <f t="shared" si="3"/>
        <v>6397.8</v>
      </c>
      <c r="K19" s="13">
        <f t="shared" si="3"/>
        <v>1291.6041</v>
      </c>
      <c r="L19" s="13">
        <f t="shared" si="4"/>
        <v>20.188253774735067</v>
      </c>
      <c r="M19" s="13">
        <f t="shared" si="5"/>
        <v>10.094126887367533</v>
      </c>
      <c r="N19" s="13">
        <f t="shared" si="25"/>
        <v>6873.6</v>
      </c>
      <c r="O19" s="13">
        <f t="shared" si="6"/>
        <v>3436.8</v>
      </c>
      <c r="P19" s="13">
        <f t="shared" si="6"/>
        <v>1074.4820999999999</v>
      </c>
      <c r="Q19" s="13">
        <f t="shared" si="7"/>
        <v>31.264027583798882</v>
      </c>
      <c r="R19" s="13">
        <f t="shared" si="8"/>
        <v>15.632013791899441</v>
      </c>
      <c r="S19" s="13">
        <v>0</v>
      </c>
      <c r="T19" s="13">
        <v>0</v>
      </c>
      <c r="U19" s="13">
        <v>0.28610000000000002</v>
      </c>
      <c r="V19" s="13">
        <v>0</v>
      </c>
      <c r="W19" s="13">
        <v>0</v>
      </c>
      <c r="X19" s="13">
        <v>4372</v>
      </c>
      <c r="Y19" s="13">
        <v>2186</v>
      </c>
      <c r="Z19" s="13">
        <v>0.122</v>
      </c>
      <c r="AA19" s="26">
        <f t="shared" si="11"/>
        <v>5.5809698078682531E-3</v>
      </c>
      <c r="AB19" s="27">
        <f t="shared" si="12"/>
        <v>2.7904849039341265E-3</v>
      </c>
      <c r="AC19" s="13">
        <v>6873.6</v>
      </c>
      <c r="AD19" s="13">
        <v>3436.8</v>
      </c>
      <c r="AE19" s="13">
        <v>1074.1959999999999</v>
      </c>
      <c r="AF19" s="13">
        <f t="shared" si="13"/>
        <v>31.255702979515824</v>
      </c>
      <c r="AG19" s="13">
        <f t="shared" si="14"/>
        <v>15.627851489757912</v>
      </c>
      <c r="AH19" s="13">
        <v>100</v>
      </c>
      <c r="AI19" s="13">
        <v>50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/>
      <c r="AS19" s="13"/>
      <c r="AT19" s="13"/>
      <c r="AU19" s="13"/>
      <c r="AV19" s="13"/>
      <c r="AW19" s="13"/>
      <c r="AX19" s="13">
        <v>90253.9</v>
      </c>
      <c r="AY19" s="13">
        <v>45126.95</v>
      </c>
      <c r="AZ19" s="13">
        <v>31087.1</v>
      </c>
      <c r="BA19" s="13"/>
      <c r="BB19" s="13"/>
      <c r="BC19" s="13"/>
      <c r="BD19" s="13">
        <v>0</v>
      </c>
      <c r="BE19" s="13">
        <v>0</v>
      </c>
      <c r="BF19" s="13">
        <v>0</v>
      </c>
      <c r="BG19" s="13"/>
      <c r="BH19" s="13"/>
      <c r="BI19" s="13"/>
      <c r="BJ19" s="13"/>
      <c r="BK19" s="13"/>
      <c r="BL19" s="13"/>
      <c r="BM19" s="13">
        <f t="shared" si="17"/>
        <v>1080</v>
      </c>
      <c r="BN19" s="13">
        <f t="shared" si="17"/>
        <v>540</v>
      </c>
      <c r="BO19" s="13">
        <f t="shared" si="17"/>
        <v>205</v>
      </c>
      <c r="BP19" s="13">
        <f t="shared" si="18"/>
        <v>37.962962962962962</v>
      </c>
      <c r="BQ19" s="13">
        <f t="shared" si="19"/>
        <v>18.981481481481481</v>
      </c>
      <c r="BR19" s="13">
        <v>500</v>
      </c>
      <c r="BS19" s="13">
        <v>250</v>
      </c>
      <c r="BT19" s="13">
        <v>165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580</v>
      </c>
      <c r="CB19" s="13">
        <v>290</v>
      </c>
      <c r="CC19" s="13">
        <v>40</v>
      </c>
      <c r="CD19" s="13"/>
      <c r="CE19" s="13"/>
      <c r="CF19" s="13"/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370</v>
      </c>
      <c r="CN19" s="13">
        <v>185</v>
      </c>
      <c r="CO19" s="13">
        <v>12</v>
      </c>
      <c r="CP19" s="13">
        <v>370</v>
      </c>
      <c r="CQ19" s="13">
        <v>185</v>
      </c>
      <c r="CR19" s="13">
        <v>11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f t="shared" si="20"/>
        <v>103049.5</v>
      </c>
      <c r="DG19" s="13">
        <f t="shared" si="20"/>
        <v>51524.75</v>
      </c>
      <c r="DH19" s="13">
        <f t="shared" si="21"/>
        <v>32378.704099999999</v>
      </c>
      <c r="DI19" s="13">
        <v>0</v>
      </c>
      <c r="DJ19" s="13">
        <v>0</v>
      </c>
      <c r="DK19" s="13">
        <v>0</v>
      </c>
      <c r="DL19" s="13">
        <v>0</v>
      </c>
      <c r="DM19" s="13">
        <v>0</v>
      </c>
      <c r="DN19" s="13">
        <v>0</v>
      </c>
      <c r="DO19" s="13">
        <v>0</v>
      </c>
      <c r="DP19" s="13">
        <v>0</v>
      </c>
      <c r="DQ19" s="13">
        <v>0</v>
      </c>
      <c r="DR19" s="13">
        <v>0</v>
      </c>
      <c r="DS19" s="13">
        <v>0</v>
      </c>
      <c r="DT19" s="13">
        <v>0</v>
      </c>
      <c r="DU19" s="13">
        <v>0</v>
      </c>
      <c r="DV19" s="13">
        <v>0</v>
      </c>
      <c r="DW19" s="13">
        <v>0</v>
      </c>
      <c r="DX19" s="13">
        <v>0</v>
      </c>
      <c r="DY19" s="13">
        <v>0</v>
      </c>
      <c r="DZ19" s="13">
        <v>0</v>
      </c>
      <c r="EA19" s="13">
        <v>0</v>
      </c>
      <c r="EB19" s="13">
        <f t="shared" si="22"/>
        <v>0</v>
      </c>
      <c r="EC19" s="13">
        <f t="shared" si="22"/>
        <v>0</v>
      </c>
      <c r="ED19" s="13">
        <f t="shared" si="23"/>
        <v>0</v>
      </c>
    </row>
    <row r="20" spans="1:134" s="17" customFormat="1" ht="19.5" customHeight="1">
      <c r="A20" s="16">
        <v>11</v>
      </c>
      <c r="B20" s="20" t="s">
        <v>20</v>
      </c>
      <c r="C20" s="13">
        <v>2345.3652999999999</v>
      </c>
      <c r="D20" s="13">
        <f t="shared" si="24"/>
        <v>139540.30000000002</v>
      </c>
      <c r="E20" s="13">
        <f t="shared" si="24"/>
        <v>69770.150000000009</v>
      </c>
      <c r="F20" s="13">
        <f t="shared" si="0"/>
        <v>40688.780200000008</v>
      </c>
      <c r="G20" s="13">
        <f t="shared" si="1"/>
        <v>58.318321230497574</v>
      </c>
      <c r="H20" s="13">
        <f t="shared" si="2"/>
        <v>29.159160615248787</v>
      </c>
      <c r="I20" s="13">
        <f t="shared" si="3"/>
        <v>32900</v>
      </c>
      <c r="J20" s="13">
        <f t="shared" si="3"/>
        <v>16450</v>
      </c>
      <c r="K20" s="13">
        <f t="shared" si="3"/>
        <v>6163.2802000000001</v>
      </c>
      <c r="L20" s="13">
        <f t="shared" si="4"/>
        <v>37.466748936170212</v>
      </c>
      <c r="M20" s="13">
        <f t="shared" si="5"/>
        <v>18.733374468085106</v>
      </c>
      <c r="N20" s="13">
        <f t="shared" si="25"/>
        <v>13000</v>
      </c>
      <c r="O20" s="13">
        <f t="shared" si="6"/>
        <v>6500</v>
      </c>
      <c r="P20" s="13">
        <f t="shared" si="6"/>
        <v>3902.5962</v>
      </c>
      <c r="Q20" s="13">
        <f t="shared" si="7"/>
        <v>60.039941538461541</v>
      </c>
      <c r="R20" s="13">
        <f t="shared" si="8"/>
        <v>30.01997076923077</v>
      </c>
      <c r="S20" s="13">
        <v>0</v>
      </c>
      <c r="T20" s="13">
        <v>0</v>
      </c>
      <c r="U20" s="13">
        <v>0.33119999999999999</v>
      </c>
      <c r="V20" s="13">
        <v>0</v>
      </c>
      <c r="W20" s="13">
        <v>0</v>
      </c>
      <c r="X20" s="13">
        <v>11300</v>
      </c>
      <c r="Y20" s="13">
        <v>5650</v>
      </c>
      <c r="Z20" s="13">
        <v>649.95500000000004</v>
      </c>
      <c r="AA20" s="13">
        <f t="shared" si="11"/>
        <v>11.503628318584072</v>
      </c>
      <c r="AB20" s="13">
        <f t="shared" si="12"/>
        <v>5.751814159292036</v>
      </c>
      <c r="AC20" s="13">
        <v>13000</v>
      </c>
      <c r="AD20" s="13">
        <v>6500</v>
      </c>
      <c r="AE20" s="13">
        <v>3902.2649999999999</v>
      </c>
      <c r="AF20" s="13">
        <f t="shared" si="13"/>
        <v>60.034846153846154</v>
      </c>
      <c r="AG20" s="13">
        <f t="shared" si="14"/>
        <v>30.017423076923077</v>
      </c>
      <c r="AH20" s="13">
        <v>1550</v>
      </c>
      <c r="AI20" s="13">
        <v>775</v>
      </c>
      <c r="AJ20" s="13">
        <v>37.898000000000003</v>
      </c>
      <c r="AK20" s="13">
        <f>AJ20/AI20*100</f>
        <v>4.8900645161290326</v>
      </c>
      <c r="AL20" s="13">
        <f>AJ20/AH20*100</f>
        <v>2.4450322580645163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/>
      <c r="AS20" s="13"/>
      <c r="AT20" s="13"/>
      <c r="AU20" s="13"/>
      <c r="AV20" s="13"/>
      <c r="AW20" s="13"/>
      <c r="AX20" s="13">
        <v>104306.6</v>
      </c>
      <c r="AY20" s="13">
        <v>52153.3</v>
      </c>
      <c r="AZ20" s="13">
        <v>33864.300000000003</v>
      </c>
      <c r="BA20" s="13"/>
      <c r="BB20" s="13"/>
      <c r="BC20" s="13"/>
      <c r="BD20" s="13">
        <v>2333.6999999999998</v>
      </c>
      <c r="BE20" s="13">
        <v>1166.8499999999999</v>
      </c>
      <c r="BF20" s="13">
        <v>661.2</v>
      </c>
      <c r="BG20" s="13"/>
      <c r="BH20" s="13"/>
      <c r="BI20" s="13"/>
      <c r="BJ20" s="13"/>
      <c r="BK20" s="13"/>
      <c r="BL20" s="13"/>
      <c r="BM20" s="13">
        <f t="shared" si="17"/>
        <v>1500</v>
      </c>
      <c r="BN20" s="13">
        <f t="shared" si="17"/>
        <v>750</v>
      </c>
      <c r="BO20" s="13">
        <f t="shared" si="17"/>
        <v>150.26400000000001</v>
      </c>
      <c r="BP20" s="13">
        <f t="shared" si="18"/>
        <v>20.0352</v>
      </c>
      <c r="BQ20" s="13">
        <f t="shared" si="19"/>
        <v>10.0176</v>
      </c>
      <c r="BR20" s="13">
        <v>1475</v>
      </c>
      <c r="BS20" s="13">
        <v>737.5</v>
      </c>
      <c r="BT20" s="13">
        <v>150.26400000000001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25</v>
      </c>
      <c r="CB20" s="13">
        <v>12.5</v>
      </c>
      <c r="CC20" s="13">
        <v>0</v>
      </c>
      <c r="CD20" s="13"/>
      <c r="CE20" s="13"/>
      <c r="CF20" s="13"/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5550</v>
      </c>
      <c r="CN20" s="13">
        <v>2775</v>
      </c>
      <c r="CO20" s="13">
        <v>1422.567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f t="shared" si="20"/>
        <v>139540.30000000002</v>
      </c>
      <c r="DG20" s="13">
        <f t="shared" si="20"/>
        <v>69770.150000000009</v>
      </c>
      <c r="DH20" s="13">
        <f t="shared" si="21"/>
        <v>40688.780200000008</v>
      </c>
      <c r="DI20" s="13">
        <v>0</v>
      </c>
      <c r="DJ20" s="13">
        <v>0</v>
      </c>
      <c r="DK20" s="13">
        <v>0</v>
      </c>
      <c r="DL20" s="13">
        <v>0</v>
      </c>
      <c r="DM20" s="13">
        <v>0</v>
      </c>
      <c r="DN20" s="13">
        <v>0</v>
      </c>
      <c r="DO20" s="13">
        <v>0</v>
      </c>
      <c r="DP20" s="13">
        <v>0</v>
      </c>
      <c r="DQ20" s="13">
        <v>0</v>
      </c>
      <c r="DR20" s="13">
        <v>0</v>
      </c>
      <c r="DS20" s="13">
        <v>0</v>
      </c>
      <c r="DT20" s="13">
        <v>0</v>
      </c>
      <c r="DU20" s="13">
        <v>0</v>
      </c>
      <c r="DV20" s="13">
        <v>0</v>
      </c>
      <c r="DW20" s="13">
        <v>0</v>
      </c>
      <c r="DX20" s="13">
        <v>0</v>
      </c>
      <c r="DY20" s="13">
        <v>0</v>
      </c>
      <c r="DZ20" s="13">
        <v>0</v>
      </c>
      <c r="EA20" s="13">
        <v>0</v>
      </c>
      <c r="EB20" s="13">
        <f t="shared" si="22"/>
        <v>0</v>
      </c>
      <c r="EC20" s="13">
        <f t="shared" si="22"/>
        <v>0</v>
      </c>
      <c r="ED20" s="13">
        <f t="shared" si="23"/>
        <v>0</v>
      </c>
    </row>
    <row r="21" spans="1:134" s="17" customFormat="1" ht="19.5" customHeight="1">
      <c r="A21" s="16">
        <v>12</v>
      </c>
      <c r="B21" s="20" t="s">
        <v>21</v>
      </c>
      <c r="C21" s="13">
        <v>250.81370000000001</v>
      </c>
      <c r="D21" s="13">
        <f t="shared" si="24"/>
        <v>15448</v>
      </c>
      <c r="E21" s="13">
        <f t="shared" si="24"/>
        <v>7724</v>
      </c>
      <c r="F21" s="13">
        <f t="shared" si="0"/>
        <v>4225.1819000000005</v>
      </c>
      <c r="G21" s="13">
        <f t="shared" si="1"/>
        <v>54.701992490937343</v>
      </c>
      <c r="H21" s="13">
        <f t="shared" si="2"/>
        <v>27.350996245468671</v>
      </c>
      <c r="I21" s="13">
        <f t="shared" si="3"/>
        <v>4430</v>
      </c>
      <c r="J21" s="13">
        <f t="shared" si="3"/>
        <v>2215</v>
      </c>
      <c r="K21" s="13">
        <f t="shared" si="3"/>
        <v>323.38190000000003</v>
      </c>
      <c r="L21" s="13">
        <f t="shared" si="4"/>
        <v>14.599634311512416</v>
      </c>
      <c r="M21" s="13">
        <f t="shared" si="5"/>
        <v>7.2998171557562079</v>
      </c>
      <c r="N21" s="13">
        <f t="shared" si="25"/>
        <v>2860</v>
      </c>
      <c r="O21" s="13">
        <f t="shared" si="6"/>
        <v>1430</v>
      </c>
      <c r="P21" s="13">
        <f t="shared" si="6"/>
        <v>266.8954</v>
      </c>
      <c r="Q21" s="13">
        <f t="shared" si="7"/>
        <v>18.664013986013988</v>
      </c>
      <c r="R21" s="13">
        <f t="shared" si="8"/>
        <v>9.3320069930069938</v>
      </c>
      <c r="S21" s="13">
        <v>60</v>
      </c>
      <c r="T21" s="13">
        <v>30</v>
      </c>
      <c r="U21" s="13">
        <v>9.5399999999999999E-2</v>
      </c>
      <c r="V21" s="13">
        <f>U21/T21*100</f>
        <v>0.318</v>
      </c>
      <c r="W21" s="13">
        <f>U21/S21*100</f>
        <v>0.159</v>
      </c>
      <c r="X21" s="13">
        <v>1500</v>
      </c>
      <c r="Y21" s="13">
        <v>750</v>
      </c>
      <c r="Z21" s="13">
        <v>40.486499999999999</v>
      </c>
      <c r="AA21" s="13">
        <f t="shared" si="11"/>
        <v>5.3982000000000001</v>
      </c>
      <c r="AB21" s="13">
        <f t="shared" si="12"/>
        <v>2.6991000000000001</v>
      </c>
      <c r="AC21" s="13">
        <v>2800</v>
      </c>
      <c r="AD21" s="13">
        <v>1400</v>
      </c>
      <c r="AE21" s="13">
        <v>266.8</v>
      </c>
      <c r="AF21" s="13">
        <f t="shared" si="13"/>
        <v>19.057142857142857</v>
      </c>
      <c r="AG21" s="13">
        <f t="shared" si="14"/>
        <v>9.5285714285714285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/>
      <c r="AS21" s="13"/>
      <c r="AT21" s="13"/>
      <c r="AU21" s="13"/>
      <c r="AV21" s="13"/>
      <c r="AW21" s="13"/>
      <c r="AX21" s="13">
        <v>11018</v>
      </c>
      <c r="AY21" s="13">
        <v>5509</v>
      </c>
      <c r="AZ21" s="13">
        <v>3901.8</v>
      </c>
      <c r="BA21" s="13"/>
      <c r="BB21" s="13"/>
      <c r="BC21" s="13"/>
      <c r="BD21" s="13">
        <v>0</v>
      </c>
      <c r="BE21" s="13">
        <v>0</v>
      </c>
      <c r="BF21" s="13">
        <v>0</v>
      </c>
      <c r="BG21" s="13"/>
      <c r="BH21" s="13"/>
      <c r="BI21" s="13"/>
      <c r="BJ21" s="13"/>
      <c r="BK21" s="13"/>
      <c r="BL21" s="13"/>
      <c r="BM21" s="13">
        <f t="shared" si="17"/>
        <v>70</v>
      </c>
      <c r="BN21" s="13">
        <f t="shared" si="17"/>
        <v>35</v>
      </c>
      <c r="BO21" s="13">
        <f t="shared" si="17"/>
        <v>16</v>
      </c>
      <c r="BP21" s="13">
        <f t="shared" si="18"/>
        <v>45.714285714285715</v>
      </c>
      <c r="BQ21" s="13">
        <f t="shared" si="19"/>
        <v>22.857142857142858</v>
      </c>
      <c r="BR21" s="13">
        <v>0</v>
      </c>
      <c r="BS21" s="13">
        <v>0</v>
      </c>
      <c r="BT21" s="13">
        <v>0</v>
      </c>
      <c r="BU21" s="13">
        <v>70</v>
      </c>
      <c r="BV21" s="13">
        <v>35</v>
      </c>
      <c r="BW21" s="13">
        <v>16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/>
      <c r="CE21" s="13"/>
      <c r="CF21" s="13"/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f t="shared" si="20"/>
        <v>15448</v>
      </c>
      <c r="DG21" s="13">
        <f t="shared" si="20"/>
        <v>7724</v>
      </c>
      <c r="DH21" s="13">
        <f t="shared" si="21"/>
        <v>4225.1819000000005</v>
      </c>
      <c r="DI21" s="13">
        <v>0</v>
      </c>
      <c r="DJ21" s="13">
        <v>0</v>
      </c>
      <c r="DK21" s="13">
        <v>0</v>
      </c>
      <c r="DL21" s="13">
        <v>0</v>
      </c>
      <c r="DM21" s="13">
        <v>0</v>
      </c>
      <c r="DN21" s="13">
        <v>0</v>
      </c>
      <c r="DO21" s="13">
        <v>0</v>
      </c>
      <c r="DP21" s="13">
        <v>0</v>
      </c>
      <c r="DQ21" s="13">
        <v>0</v>
      </c>
      <c r="DR21" s="13">
        <v>0</v>
      </c>
      <c r="DS21" s="13">
        <v>0</v>
      </c>
      <c r="DT21" s="13">
        <v>0</v>
      </c>
      <c r="DU21" s="13">
        <v>0</v>
      </c>
      <c r="DV21" s="13">
        <v>0</v>
      </c>
      <c r="DW21" s="13">
        <v>0</v>
      </c>
      <c r="DX21" s="13">
        <v>0</v>
      </c>
      <c r="DY21" s="13">
        <v>0</v>
      </c>
      <c r="DZ21" s="13">
        <v>0</v>
      </c>
      <c r="EA21" s="13">
        <v>0</v>
      </c>
      <c r="EB21" s="13">
        <f t="shared" si="22"/>
        <v>0</v>
      </c>
      <c r="EC21" s="13">
        <f t="shared" si="22"/>
        <v>0</v>
      </c>
      <c r="ED21" s="13">
        <f t="shared" si="23"/>
        <v>0</v>
      </c>
    </row>
    <row r="22" spans="1:134" s="19" customFormat="1" ht="19.5" customHeight="1">
      <c r="A22" s="16">
        <v>13</v>
      </c>
      <c r="B22" s="20" t="s">
        <v>22</v>
      </c>
      <c r="C22" s="13">
        <v>8235.0583000000006</v>
      </c>
      <c r="D22" s="13">
        <f t="shared" si="24"/>
        <v>99406.400000000009</v>
      </c>
      <c r="E22" s="13">
        <f t="shared" si="24"/>
        <v>49703.200000000004</v>
      </c>
      <c r="F22" s="13">
        <f t="shared" si="0"/>
        <v>31515.690300000002</v>
      </c>
      <c r="G22" s="13">
        <f t="shared" si="1"/>
        <v>63.407769117481372</v>
      </c>
      <c r="H22" s="13">
        <f t="shared" si="2"/>
        <v>31.703884558740686</v>
      </c>
      <c r="I22" s="13">
        <f t="shared" si="3"/>
        <v>19827.8</v>
      </c>
      <c r="J22" s="13">
        <f t="shared" si="3"/>
        <v>9913.9</v>
      </c>
      <c r="K22" s="13">
        <f t="shared" si="3"/>
        <v>3877.7903000000001</v>
      </c>
      <c r="L22" s="13">
        <f t="shared" si="4"/>
        <v>39.114680398228749</v>
      </c>
      <c r="M22" s="13">
        <f t="shared" si="5"/>
        <v>19.557340199114375</v>
      </c>
      <c r="N22" s="13">
        <f t="shared" si="25"/>
        <v>9582.8000000000011</v>
      </c>
      <c r="O22" s="13">
        <f t="shared" si="6"/>
        <v>4791.4000000000005</v>
      </c>
      <c r="P22" s="13">
        <f t="shared" si="6"/>
        <v>2698.5792999999999</v>
      </c>
      <c r="Q22" s="13">
        <f t="shared" si="7"/>
        <v>56.321311099052465</v>
      </c>
      <c r="R22" s="13">
        <f t="shared" si="8"/>
        <v>28.160655549526233</v>
      </c>
      <c r="S22" s="13">
        <v>4.2</v>
      </c>
      <c r="T22" s="13">
        <v>2.1</v>
      </c>
      <c r="U22" s="13">
        <v>1.9793000000000001</v>
      </c>
      <c r="V22" s="13">
        <f>U22/T22*100</f>
        <v>94.25238095238096</v>
      </c>
      <c r="W22" s="13">
        <f>U22/S22*100</f>
        <v>47.12619047619048</v>
      </c>
      <c r="X22" s="13">
        <v>5515</v>
      </c>
      <c r="Y22" s="13">
        <v>2757.5</v>
      </c>
      <c r="Z22" s="13">
        <v>409.411</v>
      </c>
      <c r="AA22" s="13">
        <f t="shared" si="11"/>
        <v>14.847180417044425</v>
      </c>
      <c r="AB22" s="13">
        <f t="shared" si="12"/>
        <v>7.4235902085222127</v>
      </c>
      <c r="AC22" s="13">
        <v>9578.6</v>
      </c>
      <c r="AD22" s="13">
        <v>4789.3</v>
      </c>
      <c r="AE22" s="13">
        <v>2696.6</v>
      </c>
      <c r="AF22" s="13">
        <f t="shared" si="13"/>
        <v>56.304679180673581</v>
      </c>
      <c r="AG22" s="13">
        <f t="shared" si="14"/>
        <v>28.152339590336791</v>
      </c>
      <c r="AH22" s="13">
        <v>580</v>
      </c>
      <c r="AI22" s="13">
        <v>290</v>
      </c>
      <c r="AJ22" s="13">
        <v>41.8</v>
      </c>
      <c r="AK22" s="13">
        <f>AJ22/AI22*100</f>
        <v>14.413793103448274</v>
      </c>
      <c r="AL22" s="13">
        <f>AJ22/AH22*100</f>
        <v>7.206896551724137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/>
      <c r="AS22" s="13"/>
      <c r="AT22" s="13"/>
      <c r="AU22" s="13"/>
      <c r="AV22" s="13"/>
      <c r="AW22" s="13"/>
      <c r="AX22" s="13">
        <v>79578.600000000006</v>
      </c>
      <c r="AY22" s="13">
        <v>39789.300000000003</v>
      </c>
      <c r="AZ22" s="13">
        <v>27637.9</v>
      </c>
      <c r="BA22" s="13"/>
      <c r="BB22" s="13"/>
      <c r="BC22" s="13"/>
      <c r="BD22" s="13">
        <v>0</v>
      </c>
      <c r="BE22" s="13">
        <v>0</v>
      </c>
      <c r="BF22" s="13">
        <v>0</v>
      </c>
      <c r="BG22" s="13"/>
      <c r="BH22" s="13"/>
      <c r="BI22" s="13"/>
      <c r="BJ22" s="13"/>
      <c r="BK22" s="13"/>
      <c r="BL22" s="13"/>
      <c r="BM22" s="13">
        <f t="shared" si="17"/>
        <v>950</v>
      </c>
      <c r="BN22" s="13">
        <f t="shared" si="17"/>
        <v>475</v>
      </c>
      <c r="BO22" s="13">
        <f t="shared" si="17"/>
        <v>262.3</v>
      </c>
      <c r="BP22" s="13">
        <f t="shared" si="18"/>
        <v>55.221052631578949</v>
      </c>
      <c r="BQ22" s="13">
        <f t="shared" si="19"/>
        <v>27.610526315789475</v>
      </c>
      <c r="BR22" s="13">
        <v>0</v>
      </c>
      <c r="BS22" s="13">
        <v>0</v>
      </c>
      <c r="BT22" s="13">
        <v>0</v>
      </c>
      <c r="BU22" s="13">
        <v>750</v>
      </c>
      <c r="BV22" s="13">
        <v>375</v>
      </c>
      <c r="BW22" s="13">
        <v>262.3</v>
      </c>
      <c r="BX22" s="13">
        <v>0</v>
      </c>
      <c r="BY22" s="13">
        <v>0</v>
      </c>
      <c r="BZ22" s="13">
        <v>0</v>
      </c>
      <c r="CA22" s="13">
        <v>200</v>
      </c>
      <c r="CB22" s="13">
        <v>100</v>
      </c>
      <c r="CC22" s="13">
        <v>0</v>
      </c>
      <c r="CD22" s="13"/>
      <c r="CE22" s="13"/>
      <c r="CF22" s="13"/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3200</v>
      </c>
      <c r="CN22" s="13">
        <v>1600</v>
      </c>
      <c r="CO22" s="13">
        <v>465.7</v>
      </c>
      <c r="CP22" s="13">
        <v>600</v>
      </c>
      <c r="CQ22" s="13">
        <v>300</v>
      </c>
      <c r="CR22" s="13">
        <v>47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f t="shared" si="20"/>
        <v>99406.400000000009</v>
      </c>
      <c r="DG22" s="13">
        <f t="shared" si="20"/>
        <v>49703.200000000004</v>
      </c>
      <c r="DH22" s="13">
        <f t="shared" si="21"/>
        <v>31515.690300000002</v>
      </c>
      <c r="DI22" s="13">
        <v>0</v>
      </c>
      <c r="DJ22" s="13">
        <v>0</v>
      </c>
      <c r="DK22" s="13">
        <v>0</v>
      </c>
      <c r="DL22" s="13">
        <v>0</v>
      </c>
      <c r="DM22" s="13">
        <v>0</v>
      </c>
      <c r="DN22" s="13">
        <v>0</v>
      </c>
      <c r="DO22" s="13">
        <v>0</v>
      </c>
      <c r="DP22" s="13">
        <v>0</v>
      </c>
      <c r="DQ22" s="13">
        <v>0</v>
      </c>
      <c r="DR22" s="13">
        <v>0</v>
      </c>
      <c r="DS22" s="13">
        <v>0</v>
      </c>
      <c r="DT22" s="13">
        <v>0</v>
      </c>
      <c r="DU22" s="13">
        <v>0</v>
      </c>
      <c r="DV22" s="13">
        <v>0</v>
      </c>
      <c r="DW22" s="13">
        <v>0</v>
      </c>
      <c r="DX22" s="13">
        <v>0</v>
      </c>
      <c r="DY22" s="13">
        <v>0</v>
      </c>
      <c r="DZ22" s="13">
        <v>0</v>
      </c>
      <c r="EA22" s="13">
        <v>0</v>
      </c>
      <c r="EB22" s="13">
        <f t="shared" si="22"/>
        <v>0</v>
      </c>
      <c r="EC22" s="13">
        <f t="shared" si="22"/>
        <v>0</v>
      </c>
      <c r="ED22" s="13">
        <f t="shared" si="23"/>
        <v>0</v>
      </c>
    </row>
    <row r="23" spans="1:134" s="19" customFormat="1" ht="19.5" customHeight="1">
      <c r="A23" s="16">
        <v>14</v>
      </c>
      <c r="B23" s="20" t="s">
        <v>23</v>
      </c>
      <c r="C23" s="13">
        <v>868.96379999999999</v>
      </c>
      <c r="D23" s="13">
        <f t="shared" si="24"/>
        <v>60115.4</v>
      </c>
      <c r="E23" s="13">
        <f t="shared" si="24"/>
        <v>30057.7</v>
      </c>
      <c r="F23" s="13">
        <f t="shared" si="0"/>
        <v>16859.567500000001</v>
      </c>
      <c r="G23" s="13">
        <f t="shared" si="1"/>
        <v>56.09067726406213</v>
      </c>
      <c r="H23" s="13">
        <f t="shared" si="2"/>
        <v>28.045338632031065</v>
      </c>
      <c r="I23" s="13">
        <f t="shared" si="3"/>
        <v>10241.9</v>
      </c>
      <c r="J23" s="13">
        <f t="shared" si="3"/>
        <v>5120.95</v>
      </c>
      <c r="K23" s="13">
        <f t="shared" si="3"/>
        <v>2071.5675000000001</v>
      </c>
      <c r="L23" s="13">
        <f t="shared" si="4"/>
        <v>40.452796844335523</v>
      </c>
      <c r="M23" s="13">
        <f t="shared" si="5"/>
        <v>20.226398422167762</v>
      </c>
      <c r="N23" s="13">
        <f t="shared" si="25"/>
        <v>4518.5</v>
      </c>
      <c r="O23" s="13">
        <f t="shared" si="6"/>
        <v>2259.25</v>
      </c>
      <c r="P23" s="13">
        <f t="shared" si="6"/>
        <v>748.55949999999996</v>
      </c>
      <c r="Q23" s="13">
        <f t="shared" si="7"/>
        <v>33.133097266792078</v>
      </c>
      <c r="R23" s="13">
        <f t="shared" si="8"/>
        <v>16.566548633396039</v>
      </c>
      <c r="S23" s="13">
        <v>0</v>
      </c>
      <c r="T23" s="13">
        <v>0</v>
      </c>
      <c r="U23" s="13">
        <v>7.9275000000000002</v>
      </c>
      <c r="V23" s="13">
        <v>0</v>
      </c>
      <c r="W23" s="13">
        <v>0</v>
      </c>
      <c r="X23" s="13">
        <v>2901.4</v>
      </c>
      <c r="Y23" s="13">
        <v>1450.7</v>
      </c>
      <c r="Z23" s="13">
        <v>602.40800000000002</v>
      </c>
      <c r="AA23" s="13">
        <f t="shared" si="11"/>
        <v>41.52533259805611</v>
      </c>
      <c r="AB23" s="13">
        <f t="shared" si="12"/>
        <v>20.762666299028055</v>
      </c>
      <c r="AC23" s="13">
        <v>4518.5</v>
      </c>
      <c r="AD23" s="13">
        <v>2259.25</v>
      </c>
      <c r="AE23" s="13">
        <v>740.63199999999995</v>
      </c>
      <c r="AF23" s="13">
        <f t="shared" si="13"/>
        <v>32.7822064844528</v>
      </c>
      <c r="AG23" s="13">
        <f t="shared" si="14"/>
        <v>16.3911032422264</v>
      </c>
      <c r="AH23" s="13">
        <v>760</v>
      </c>
      <c r="AI23" s="13">
        <v>380</v>
      </c>
      <c r="AJ23" s="13">
        <v>297.2</v>
      </c>
      <c r="AK23" s="13">
        <f>AJ23/AI23*100</f>
        <v>78.21052631578948</v>
      </c>
      <c r="AL23" s="13">
        <f>AJ23/AH23*100</f>
        <v>39.10526315789474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/>
      <c r="AS23" s="13"/>
      <c r="AT23" s="13"/>
      <c r="AU23" s="13"/>
      <c r="AV23" s="13"/>
      <c r="AW23" s="13"/>
      <c r="AX23" s="13">
        <v>43873.5</v>
      </c>
      <c r="AY23" s="13">
        <v>21936.75</v>
      </c>
      <c r="AZ23" s="13">
        <v>14288</v>
      </c>
      <c r="BA23" s="13"/>
      <c r="BB23" s="13"/>
      <c r="BC23" s="13"/>
      <c r="BD23" s="13">
        <v>0</v>
      </c>
      <c r="BE23" s="13">
        <v>0</v>
      </c>
      <c r="BF23" s="13">
        <v>0</v>
      </c>
      <c r="BG23" s="13"/>
      <c r="BH23" s="13"/>
      <c r="BI23" s="13"/>
      <c r="BJ23" s="13"/>
      <c r="BK23" s="13"/>
      <c r="BL23" s="13"/>
      <c r="BM23" s="13">
        <f t="shared" si="17"/>
        <v>672</v>
      </c>
      <c r="BN23" s="13">
        <f t="shared" si="17"/>
        <v>336</v>
      </c>
      <c r="BO23" s="13">
        <f t="shared" si="17"/>
        <v>239.7</v>
      </c>
      <c r="BP23" s="13">
        <f t="shared" si="18"/>
        <v>71.339285714285722</v>
      </c>
      <c r="BQ23" s="13">
        <f t="shared" si="19"/>
        <v>35.669642857142861</v>
      </c>
      <c r="BR23" s="13">
        <v>0</v>
      </c>
      <c r="BS23" s="13">
        <v>0</v>
      </c>
      <c r="BT23" s="13">
        <v>0</v>
      </c>
      <c r="BU23" s="13">
        <v>390</v>
      </c>
      <c r="BV23" s="13">
        <v>195</v>
      </c>
      <c r="BW23" s="13">
        <v>170.7</v>
      </c>
      <c r="BX23" s="13">
        <v>0</v>
      </c>
      <c r="BY23" s="13">
        <v>0</v>
      </c>
      <c r="BZ23" s="13">
        <v>0</v>
      </c>
      <c r="CA23" s="13">
        <v>282</v>
      </c>
      <c r="CB23" s="13">
        <v>141</v>
      </c>
      <c r="CC23" s="13">
        <v>69</v>
      </c>
      <c r="CD23" s="13"/>
      <c r="CE23" s="13"/>
      <c r="CF23" s="13"/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1390</v>
      </c>
      <c r="CN23" s="13">
        <v>695</v>
      </c>
      <c r="CO23" s="13">
        <v>183.7</v>
      </c>
      <c r="CP23" s="13">
        <v>290</v>
      </c>
      <c r="CQ23" s="13">
        <v>145</v>
      </c>
      <c r="CR23" s="13">
        <v>13.7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6000</v>
      </c>
      <c r="CZ23" s="13">
        <v>3000</v>
      </c>
      <c r="DA23" s="13">
        <v>500</v>
      </c>
      <c r="DB23" s="13">
        <v>0</v>
      </c>
      <c r="DC23" s="13">
        <v>0</v>
      </c>
      <c r="DD23" s="13">
        <v>0</v>
      </c>
      <c r="DE23" s="13">
        <v>0</v>
      </c>
      <c r="DF23" s="13">
        <f t="shared" si="20"/>
        <v>60115.4</v>
      </c>
      <c r="DG23" s="13">
        <f t="shared" si="20"/>
        <v>30057.7</v>
      </c>
      <c r="DH23" s="13">
        <f t="shared" si="21"/>
        <v>16859.567500000001</v>
      </c>
      <c r="DI23" s="13">
        <v>0</v>
      </c>
      <c r="DJ23" s="13">
        <v>0</v>
      </c>
      <c r="DK23" s="13">
        <v>0</v>
      </c>
      <c r="DL23" s="13">
        <v>0</v>
      </c>
      <c r="DM23" s="13">
        <v>0</v>
      </c>
      <c r="DN23" s="13">
        <v>0</v>
      </c>
      <c r="DO23" s="13">
        <v>0</v>
      </c>
      <c r="DP23" s="13">
        <v>0</v>
      </c>
      <c r="DQ23" s="13">
        <v>0</v>
      </c>
      <c r="DR23" s="13">
        <v>0</v>
      </c>
      <c r="DS23" s="13">
        <v>0</v>
      </c>
      <c r="DT23" s="13">
        <v>0</v>
      </c>
      <c r="DU23" s="13">
        <v>0</v>
      </c>
      <c r="DV23" s="13">
        <v>0</v>
      </c>
      <c r="DW23" s="13">
        <v>0</v>
      </c>
      <c r="DX23" s="13">
        <v>0</v>
      </c>
      <c r="DY23" s="13">
        <v>0</v>
      </c>
      <c r="DZ23" s="13">
        <v>0</v>
      </c>
      <c r="EA23" s="13">
        <v>0</v>
      </c>
      <c r="EB23" s="13">
        <f t="shared" si="22"/>
        <v>0</v>
      </c>
      <c r="EC23" s="13">
        <f t="shared" si="22"/>
        <v>0</v>
      </c>
      <c r="ED23" s="13">
        <f t="shared" si="23"/>
        <v>0</v>
      </c>
    </row>
    <row r="24" spans="1:134" s="19" customFormat="1" ht="19.5" customHeight="1">
      <c r="A24" s="16">
        <v>15</v>
      </c>
      <c r="B24" s="20" t="s">
        <v>24</v>
      </c>
      <c r="C24" s="13">
        <v>18.094200000000001</v>
      </c>
      <c r="D24" s="13">
        <f t="shared" si="24"/>
        <v>12006.3</v>
      </c>
      <c r="E24" s="13">
        <f t="shared" si="24"/>
        <v>6003.15</v>
      </c>
      <c r="F24" s="13">
        <f t="shared" si="0"/>
        <v>2410.0810999999999</v>
      </c>
      <c r="G24" s="13">
        <f t="shared" si="1"/>
        <v>40.146941189209002</v>
      </c>
      <c r="H24" s="13">
        <f t="shared" si="2"/>
        <v>20.073470594604501</v>
      </c>
      <c r="I24" s="13">
        <f t="shared" si="3"/>
        <v>7991.7</v>
      </c>
      <c r="J24" s="13">
        <f t="shared" si="3"/>
        <v>3995.85</v>
      </c>
      <c r="K24" s="13">
        <f t="shared" si="3"/>
        <v>936.08109999999999</v>
      </c>
      <c r="L24" s="13">
        <f t="shared" si="4"/>
        <v>23.426332319781771</v>
      </c>
      <c r="M24" s="13">
        <f t="shared" si="5"/>
        <v>11.713166159890886</v>
      </c>
      <c r="N24" s="13">
        <f t="shared" si="25"/>
        <v>2475.6999999999998</v>
      </c>
      <c r="O24" s="13">
        <f t="shared" si="6"/>
        <v>1237.8499999999999</v>
      </c>
      <c r="P24" s="13">
        <f t="shared" si="6"/>
        <v>765.94309999999996</v>
      </c>
      <c r="Q24" s="13">
        <f t="shared" si="7"/>
        <v>61.876891384254961</v>
      </c>
      <c r="R24" s="13">
        <f t="shared" si="8"/>
        <v>30.93844569212748</v>
      </c>
      <c r="S24" s="13">
        <v>375.7</v>
      </c>
      <c r="T24" s="13">
        <v>187.85</v>
      </c>
      <c r="U24" s="13">
        <v>214.88310000000001</v>
      </c>
      <c r="V24" s="13">
        <f>U24/T24*100</f>
        <v>114.39079052435454</v>
      </c>
      <c r="W24" s="13">
        <f>U24/S24*100</f>
        <v>57.195395262177271</v>
      </c>
      <c r="X24" s="13">
        <v>1600</v>
      </c>
      <c r="Y24" s="13">
        <v>800</v>
      </c>
      <c r="Z24" s="13">
        <v>85.138000000000005</v>
      </c>
      <c r="AA24" s="13">
        <f t="shared" si="11"/>
        <v>10.642250000000001</v>
      </c>
      <c r="AB24" s="13">
        <f t="shared" si="12"/>
        <v>5.3211250000000003</v>
      </c>
      <c r="AC24" s="13">
        <v>2100</v>
      </c>
      <c r="AD24" s="13">
        <v>1050</v>
      </c>
      <c r="AE24" s="13">
        <v>551.05999999999995</v>
      </c>
      <c r="AF24" s="13">
        <f t="shared" si="13"/>
        <v>52.481904761904751</v>
      </c>
      <c r="AG24" s="13">
        <f t="shared" si="14"/>
        <v>26.240952380952375</v>
      </c>
      <c r="AH24" s="13">
        <v>36</v>
      </c>
      <c r="AI24" s="13">
        <v>18</v>
      </c>
      <c r="AJ24" s="13">
        <v>25</v>
      </c>
      <c r="AK24" s="13">
        <f>AJ24/AI24*100</f>
        <v>138.88888888888889</v>
      </c>
      <c r="AL24" s="13">
        <f>AJ24/AH24*100</f>
        <v>69.444444444444443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/>
      <c r="AS24" s="13"/>
      <c r="AT24" s="13"/>
      <c r="AU24" s="13"/>
      <c r="AV24" s="13"/>
      <c r="AW24" s="13"/>
      <c r="AX24" s="13">
        <v>4014.6</v>
      </c>
      <c r="AY24" s="13">
        <v>2007.3</v>
      </c>
      <c r="AZ24" s="13">
        <v>1474</v>
      </c>
      <c r="BA24" s="13"/>
      <c r="BB24" s="13"/>
      <c r="BC24" s="13"/>
      <c r="BD24" s="13">
        <v>0</v>
      </c>
      <c r="BE24" s="13">
        <v>0</v>
      </c>
      <c r="BF24" s="13">
        <v>0</v>
      </c>
      <c r="BG24" s="13"/>
      <c r="BH24" s="13"/>
      <c r="BI24" s="13"/>
      <c r="BJ24" s="13"/>
      <c r="BK24" s="13"/>
      <c r="BL24" s="13"/>
      <c r="BM24" s="13">
        <f t="shared" si="17"/>
        <v>580</v>
      </c>
      <c r="BN24" s="13">
        <f t="shared" si="17"/>
        <v>290</v>
      </c>
      <c r="BO24" s="13">
        <f t="shared" si="17"/>
        <v>60</v>
      </c>
      <c r="BP24" s="13">
        <f t="shared" si="18"/>
        <v>20.689655172413794</v>
      </c>
      <c r="BQ24" s="13">
        <f t="shared" si="19"/>
        <v>10.344827586206897</v>
      </c>
      <c r="BR24" s="13">
        <v>580</v>
      </c>
      <c r="BS24" s="13">
        <v>290</v>
      </c>
      <c r="BT24" s="13">
        <v>60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/>
      <c r="CE24" s="13"/>
      <c r="CF24" s="13"/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100</v>
      </c>
      <c r="CN24" s="13">
        <v>50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3200</v>
      </c>
      <c r="DC24" s="13">
        <v>1600</v>
      </c>
      <c r="DD24" s="13">
        <v>0</v>
      </c>
      <c r="DE24" s="13">
        <v>0</v>
      </c>
      <c r="DF24" s="13">
        <f t="shared" si="20"/>
        <v>12006.3</v>
      </c>
      <c r="DG24" s="13">
        <f t="shared" si="20"/>
        <v>6003.15</v>
      </c>
      <c r="DH24" s="13">
        <f t="shared" si="21"/>
        <v>2410.0810999999999</v>
      </c>
      <c r="DI24" s="13">
        <v>0</v>
      </c>
      <c r="DJ24" s="13">
        <v>0</v>
      </c>
      <c r="DK24" s="13">
        <v>0</v>
      </c>
      <c r="DL24" s="13">
        <v>0</v>
      </c>
      <c r="DM24" s="13">
        <v>0</v>
      </c>
      <c r="DN24" s="13">
        <v>0</v>
      </c>
      <c r="DO24" s="13">
        <v>0</v>
      </c>
      <c r="DP24" s="13">
        <v>0</v>
      </c>
      <c r="DQ24" s="13">
        <v>0</v>
      </c>
      <c r="DR24" s="13">
        <v>0</v>
      </c>
      <c r="DS24" s="13">
        <v>0</v>
      </c>
      <c r="DT24" s="13">
        <v>0</v>
      </c>
      <c r="DU24" s="13">
        <v>0</v>
      </c>
      <c r="DV24" s="13">
        <v>0</v>
      </c>
      <c r="DW24" s="13">
        <v>0</v>
      </c>
      <c r="DX24" s="13">
        <v>0</v>
      </c>
      <c r="DY24" s="13">
        <v>0</v>
      </c>
      <c r="DZ24" s="13">
        <v>0</v>
      </c>
      <c r="EA24" s="13">
        <v>0</v>
      </c>
      <c r="EB24" s="13">
        <f t="shared" si="22"/>
        <v>0</v>
      </c>
      <c r="EC24" s="13">
        <f t="shared" si="22"/>
        <v>0</v>
      </c>
      <c r="ED24" s="13">
        <f t="shared" si="23"/>
        <v>0</v>
      </c>
    </row>
    <row r="25" spans="1:134" s="19" customFormat="1" ht="19.5" customHeight="1">
      <c r="A25" s="16">
        <v>16</v>
      </c>
      <c r="B25" s="20" t="s">
        <v>25</v>
      </c>
      <c r="C25" s="13">
        <v>9422.86</v>
      </c>
      <c r="D25" s="13">
        <f t="shared" si="24"/>
        <v>13662.1</v>
      </c>
      <c r="E25" s="13">
        <f t="shared" si="24"/>
        <v>6831.05</v>
      </c>
      <c r="F25" s="13">
        <f t="shared" si="0"/>
        <v>4878.558</v>
      </c>
      <c r="G25" s="13">
        <f t="shared" si="1"/>
        <v>71.417395568763226</v>
      </c>
      <c r="H25" s="13">
        <f t="shared" si="2"/>
        <v>35.708697784381613</v>
      </c>
      <c r="I25" s="13">
        <f t="shared" si="3"/>
        <v>5700</v>
      </c>
      <c r="J25" s="13">
        <f t="shared" si="3"/>
        <v>2850</v>
      </c>
      <c r="K25" s="13">
        <f t="shared" si="3"/>
        <v>2114.0580000000004</v>
      </c>
      <c r="L25" s="13">
        <f t="shared" si="4"/>
        <v>74.17747368421054</v>
      </c>
      <c r="M25" s="13">
        <f t="shared" si="5"/>
        <v>37.08873684210527</v>
      </c>
      <c r="N25" s="13">
        <f t="shared" si="25"/>
        <v>1200</v>
      </c>
      <c r="O25" s="13">
        <f t="shared" si="6"/>
        <v>600</v>
      </c>
      <c r="P25" s="13">
        <f t="shared" si="6"/>
        <v>553.74800000000005</v>
      </c>
      <c r="Q25" s="13">
        <f t="shared" si="7"/>
        <v>92.291333333333341</v>
      </c>
      <c r="R25" s="13">
        <f t="shared" si="8"/>
        <v>46.145666666666671</v>
      </c>
      <c r="S25" s="13">
        <v>0</v>
      </c>
      <c r="T25" s="13">
        <v>0</v>
      </c>
      <c r="U25" s="13">
        <v>5.1379999999999999</v>
      </c>
      <c r="V25" s="13">
        <v>0</v>
      </c>
      <c r="W25" s="13">
        <v>0</v>
      </c>
      <c r="X25" s="13">
        <v>3000</v>
      </c>
      <c r="Y25" s="13">
        <v>1500</v>
      </c>
      <c r="Z25" s="13">
        <v>909.06</v>
      </c>
      <c r="AA25" s="13">
        <f t="shared" si="11"/>
        <v>60.603999999999992</v>
      </c>
      <c r="AB25" s="13">
        <f t="shared" si="12"/>
        <v>30.301999999999996</v>
      </c>
      <c r="AC25" s="13">
        <v>1200</v>
      </c>
      <c r="AD25" s="13">
        <v>600</v>
      </c>
      <c r="AE25" s="13">
        <v>548.61</v>
      </c>
      <c r="AF25" s="13">
        <f t="shared" si="13"/>
        <v>91.435000000000002</v>
      </c>
      <c r="AG25" s="13">
        <f t="shared" si="14"/>
        <v>45.717500000000001</v>
      </c>
      <c r="AH25" s="13">
        <v>200</v>
      </c>
      <c r="AI25" s="13">
        <v>100</v>
      </c>
      <c r="AJ25" s="13">
        <v>94.4</v>
      </c>
      <c r="AK25" s="13">
        <f>AJ25/AI25*100</f>
        <v>94.4</v>
      </c>
      <c r="AL25" s="13">
        <f>AJ25/AH25*100</f>
        <v>47.2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/>
      <c r="AS25" s="13"/>
      <c r="AT25" s="13"/>
      <c r="AU25" s="13"/>
      <c r="AV25" s="13"/>
      <c r="AW25" s="13"/>
      <c r="AX25" s="13">
        <v>7962.1</v>
      </c>
      <c r="AY25" s="13">
        <v>3981.05</v>
      </c>
      <c r="AZ25" s="13">
        <v>2764.5</v>
      </c>
      <c r="BA25" s="13"/>
      <c r="BB25" s="13"/>
      <c r="BC25" s="13"/>
      <c r="BD25" s="13">
        <v>0</v>
      </c>
      <c r="BE25" s="13">
        <v>0</v>
      </c>
      <c r="BF25" s="13">
        <v>0</v>
      </c>
      <c r="BG25" s="13"/>
      <c r="BH25" s="13"/>
      <c r="BI25" s="13"/>
      <c r="BJ25" s="13"/>
      <c r="BK25" s="13"/>
      <c r="BL25" s="13"/>
      <c r="BM25" s="13">
        <f t="shared" si="17"/>
        <v>1100</v>
      </c>
      <c r="BN25" s="13">
        <f t="shared" si="17"/>
        <v>550</v>
      </c>
      <c r="BO25" s="13">
        <f t="shared" si="17"/>
        <v>538.53</v>
      </c>
      <c r="BP25" s="13">
        <f t="shared" si="18"/>
        <v>97.914545454545447</v>
      </c>
      <c r="BQ25" s="13">
        <f t="shared" si="19"/>
        <v>48.957272727272724</v>
      </c>
      <c r="BR25" s="13">
        <v>1100</v>
      </c>
      <c r="BS25" s="13">
        <v>550</v>
      </c>
      <c r="BT25" s="13">
        <v>538.53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/>
      <c r="CE25" s="13"/>
      <c r="CF25" s="13"/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200</v>
      </c>
      <c r="CN25" s="13">
        <v>100</v>
      </c>
      <c r="CO25" s="13">
        <v>18.32</v>
      </c>
      <c r="CP25" s="13">
        <v>200</v>
      </c>
      <c r="CQ25" s="13">
        <v>100</v>
      </c>
      <c r="CR25" s="13">
        <v>18.32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f t="shared" si="20"/>
        <v>13662.1</v>
      </c>
      <c r="DG25" s="13">
        <f t="shared" si="20"/>
        <v>6831.05</v>
      </c>
      <c r="DH25" s="13">
        <f t="shared" si="21"/>
        <v>4878.558</v>
      </c>
      <c r="DI25" s="13">
        <v>0</v>
      </c>
      <c r="DJ25" s="13">
        <v>0</v>
      </c>
      <c r="DK25" s="13">
        <v>0</v>
      </c>
      <c r="DL25" s="13">
        <v>0</v>
      </c>
      <c r="DM25" s="13">
        <v>0</v>
      </c>
      <c r="DN25" s="13">
        <v>0</v>
      </c>
      <c r="DO25" s="13">
        <v>0</v>
      </c>
      <c r="DP25" s="13">
        <v>0</v>
      </c>
      <c r="DQ25" s="13">
        <v>0</v>
      </c>
      <c r="DR25" s="13">
        <v>0</v>
      </c>
      <c r="DS25" s="13">
        <v>0</v>
      </c>
      <c r="DT25" s="13">
        <v>0</v>
      </c>
      <c r="DU25" s="13">
        <v>0</v>
      </c>
      <c r="DV25" s="13">
        <v>0</v>
      </c>
      <c r="DW25" s="13">
        <v>0</v>
      </c>
      <c r="DX25" s="13">
        <v>0</v>
      </c>
      <c r="DY25" s="13">
        <v>0</v>
      </c>
      <c r="DZ25" s="13">
        <v>0</v>
      </c>
      <c r="EA25" s="13">
        <v>0</v>
      </c>
      <c r="EB25" s="13">
        <f t="shared" si="22"/>
        <v>0</v>
      </c>
      <c r="EC25" s="13">
        <f t="shared" si="22"/>
        <v>0</v>
      </c>
      <c r="ED25" s="13">
        <f t="shared" si="23"/>
        <v>0</v>
      </c>
    </row>
    <row r="26" spans="1:134" s="19" customFormat="1" ht="19.5" customHeight="1">
      <c r="A26" s="16">
        <v>17</v>
      </c>
      <c r="B26" s="20" t="s">
        <v>26</v>
      </c>
      <c r="C26" s="13">
        <v>6.0258000000000003</v>
      </c>
      <c r="D26" s="13">
        <f t="shared" si="24"/>
        <v>8594.2000000000007</v>
      </c>
      <c r="E26" s="13">
        <f t="shared" si="24"/>
        <v>4297.1000000000004</v>
      </c>
      <c r="F26" s="13">
        <f t="shared" si="0"/>
        <v>2629.4</v>
      </c>
      <c r="G26" s="13">
        <f t="shared" si="1"/>
        <v>61.1901049545042</v>
      </c>
      <c r="H26" s="13">
        <f t="shared" si="2"/>
        <v>30.5950524772521</v>
      </c>
      <c r="I26" s="13">
        <f t="shared" ref="I26:K33" si="26">S26+X26+AC26+AH26+AM26+AR26+BJ26+BR26+BU26+BX26+CA26+CD26+CJ26+CM26+CS26+CV26+DB26</f>
        <v>1297.7</v>
      </c>
      <c r="J26" s="13">
        <f t="shared" si="26"/>
        <v>648.85</v>
      </c>
      <c r="K26" s="13">
        <f t="shared" si="26"/>
        <v>238.1</v>
      </c>
      <c r="L26" s="13">
        <f t="shared" si="4"/>
        <v>36.69569237882407</v>
      </c>
      <c r="M26" s="13">
        <f t="shared" si="5"/>
        <v>18.347846189412035</v>
      </c>
      <c r="N26" s="13">
        <f t="shared" si="25"/>
        <v>496</v>
      </c>
      <c r="O26" s="13">
        <f t="shared" si="25"/>
        <v>248</v>
      </c>
      <c r="P26" s="13">
        <f t="shared" si="25"/>
        <v>148</v>
      </c>
      <c r="Q26" s="13">
        <f t="shared" si="7"/>
        <v>59.677419354838712</v>
      </c>
      <c r="R26" s="13">
        <f t="shared" si="8"/>
        <v>29.838709677419356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596.70000000000005</v>
      </c>
      <c r="Y26" s="13">
        <v>298.35000000000002</v>
      </c>
      <c r="Z26" s="13">
        <v>90.1</v>
      </c>
      <c r="AA26" s="13">
        <f t="shared" si="11"/>
        <v>30.199430199430193</v>
      </c>
      <c r="AB26" s="13">
        <f t="shared" si="12"/>
        <v>15.099715099715096</v>
      </c>
      <c r="AC26" s="13">
        <v>496</v>
      </c>
      <c r="AD26" s="13">
        <v>248</v>
      </c>
      <c r="AE26" s="13">
        <v>148</v>
      </c>
      <c r="AF26" s="13">
        <f t="shared" si="13"/>
        <v>59.677419354838712</v>
      </c>
      <c r="AG26" s="13">
        <f t="shared" si="14"/>
        <v>29.838709677419356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/>
      <c r="AS26" s="13"/>
      <c r="AT26" s="13"/>
      <c r="AU26" s="13"/>
      <c r="AV26" s="13"/>
      <c r="AW26" s="13"/>
      <c r="AX26" s="13">
        <v>7296.5</v>
      </c>
      <c r="AY26" s="13">
        <v>3648.25</v>
      </c>
      <c r="AZ26" s="13">
        <v>2391.3000000000002</v>
      </c>
      <c r="BA26" s="13"/>
      <c r="BB26" s="13"/>
      <c r="BC26" s="13"/>
      <c r="BD26" s="13">
        <v>0</v>
      </c>
      <c r="BE26" s="13">
        <v>0</v>
      </c>
      <c r="BF26" s="13">
        <v>0</v>
      </c>
      <c r="BG26" s="13"/>
      <c r="BH26" s="13"/>
      <c r="BI26" s="13"/>
      <c r="BJ26" s="13"/>
      <c r="BK26" s="13"/>
      <c r="BL26" s="13"/>
      <c r="BM26" s="13">
        <f t="shared" ref="BM26:BP33" si="27">BR26+BU26+BX26+CA26</f>
        <v>205</v>
      </c>
      <c r="BN26" s="13">
        <f t="shared" si="27"/>
        <v>102.5</v>
      </c>
      <c r="BO26" s="13">
        <f t="shared" si="27"/>
        <v>0</v>
      </c>
      <c r="BP26" s="13">
        <f t="shared" si="18"/>
        <v>0</v>
      </c>
      <c r="BQ26" s="13">
        <f t="shared" si="19"/>
        <v>0</v>
      </c>
      <c r="BR26" s="13">
        <v>205</v>
      </c>
      <c r="BS26" s="13">
        <v>102.5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/>
      <c r="CE26" s="13"/>
      <c r="CF26" s="13"/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f t="shared" ref="DF26:DG33" si="28">S26+X26+AC26+AH26+AM26+AR26+AU26+AX26+BA26+BD26+BG26+BJ26+BR26+BU26+BX26+CA26+CD26+CG26+CJ26+CM26+CS26+CV26+CY26+DB26</f>
        <v>8594.2000000000007</v>
      </c>
      <c r="DG26" s="13">
        <f t="shared" si="28"/>
        <v>4297.1000000000004</v>
      </c>
      <c r="DH26" s="13">
        <f t="shared" si="21"/>
        <v>2629.4</v>
      </c>
      <c r="DI26" s="13">
        <v>0</v>
      </c>
      <c r="DJ26" s="13">
        <v>0</v>
      </c>
      <c r="DK26" s="13">
        <v>0</v>
      </c>
      <c r="DL26" s="13">
        <v>0</v>
      </c>
      <c r="DM26" s="13">
        <v>0</v>
      </c>
      <c r="DN26" s="13">
        <v>0</v>
      </c>
      <c r="DO26" s="13">
        <v>0</v>
      </c>
      <c r="DP26" s="13">
        <v>0</v>
      </c>
      <c r="DQ26" s="13">
        <v>0</v>
      </c>
      <c r="DR26" s="13">
        <v>0</v>
      </c>
      <c r="DS26" s="13">
        <v>0</v>
      </c>
      <c r="DT26" s="13">
        <v>0</v>
      </c>
      <c r="DU26" s="13">
        <v>0</v>
      </c>
      <c r="DV26" s="13">
        <v>0</v>
      </c>
      <c r="DW26" s="13">
        <v>0</v>
      </c>
      <c r="DX26" s="13">
        <v>0</v>
      </c>
      <c r="DY26" s="13">
        <v>0</v>
      </c>
      <c r="DZ26" s="13">
        <v>0</v>
      </c>
      <c r="EA26" s="13">
        <v>0</v>
      </c>
      <c r="EB26" s="13">
        <f t="shared" ref="EB26:EC33" si="29">DI26+DL26+DO26+DR26+DU26+DX26</f>
        <v>0</v>
      </c>
      <c r="EC26" s="13">
        <f t="shared" si="29"/>
        <v>0</v>
      </c>
      <c r="ED26" s="13">
        <f t="shared" si="23"/>
        <v>0</v>
      </c>
    </row>
    <row r="27" spans="1:134" s="19" customFormat="1" ht="19.5" customHeight="1">
      <c r="A27" s="16">
        <v>18</v>
      </c>
      <c r="B27" s="20" t="s">
        <v>27</v>
      </c>
      <c r="C27" s="13">
        <v>10611.527099999999</v>
      </c>
      <c r="D27" s="13">
        <f t="shared" si="24"/>
        <v>18587.099999999999</v>
      </c>
      <c r="E27" s="13">
        <f t="shared" si="24"/>
        <v>9293.5499999999993</v>
      </c>
      <c r="F27" s="13">
        <f t="shared" si="0"/>
        <v>5461.0742999999993</v>
      </c>
      <c r="G27" s="13">
        <f t="shared" si="1"/>
        <v>58.76198331100602</v>
      </c>
      <c r="H27" s="13">
        <f t="shared" si="2"/>
        <v>29.38099165550301</v>
      </c>
      <c r="I27" s="13">
        <f t="shared" si="26"/>
        <v>4857</v>
      </c>
      <c r="J27" s="13">
        <f t="shared" si="26"/>
        <v>2428.5</v>
      </c>
      <c r="K27" s="13">
        <f t="shared" si="26"/>
        <v>707.67430000000013</v>
      </c>
      <c r="L27" s="13">
        <f t="shared" si="4"/>
        <v>29.14038707020795</v>
      </c>
      <c r="M27" s="13">
        <f t="shared" si="5"/>
        <v>14.570193535103975</v>
      </c>
      <c r="N27" s="13">
        <f t="shared" si="25"/>
        <v>1358.6</v>
      </c>
      <c r="O27" s="13">
        <f t="shared" si="25"/>
        <v>679.3</v>
      </c>
      <c r="P27" s="13">
        <f t="shared" si="25"/>
        <v>313.63130000000001</v>
      </c>
      <c r="Q27" s="13">
        <f t="shared" si="7"/>
        <v>46.169777712350957</v>
      </c>
      <c r="R27" s="13">
        <f t="shared" si="8"/>
        <v>23.084888856175478</v>
      </c>
      <c r="S27" s="13">
        <v>44.6</v>
      </c>
      <c r="T27" s="13">
        <v>22.3</v>
      </c>
      <c r="U27" s="13">
        <v>18.531300000000002</v>
      </c>
      <c r="V27" s="13">
        <f>U27/T27*100</f>
        <v>83.100000000000009</v>
      </c>
      <c r="W27" s="13">
        <f>U27/S27*100</f>
        <v>41.550000000000004</v>
      </c>
      <c r="X27" s="13">
        <v>1952.4</v>
      </c>
      <c r="Y27" s="13">
        <v>976.2</v>
      </c>
      <c r="Z27" s="13">
        <v>313.84300000000002</v>
      </c>
      <c r="AA27" s="13">
        <f t="shared" si="11"/>
        <v>32.149457078467528</v>
      </c>
      <c r="AB27" s="13">
        <f t="shared" si="12"/>
        <v>16.074728539233764</v>
      </c>
      <c r="AC27" s="13">
        <v>1314</v>
      </c>
      <c r="AD27" s="13">
        <v>657</v>
      </c>
      <c r="AE27" s="13">
        <v>295.10000000000002</v>
      </c>
      <c r="AF27" s="13">
        <f t="shared" si="13"/>
        <v>44.916286149162865</v>
      </c>
      <c r="AG27" s="13">
        <f t="shared" si="14"/>
        <v>22.458143074581432</v>
      </c>
      <c r="AH27" s="13">
        <v>120</v>
      </c>
      <c r="AI27" s="13">
        <v>60</v>
      </c>
      <c r="AJ27" s="13">
        <v>4</v>
      </c>
      <c r="AK27" s="13">
        <f t="shared" ref="AK27:AK34" si="30">AJ27/AI27*100</f>
        <v>6.666666666666667</v>
      </c>
      <c r="AL27" s="13">
        <f t="shared" ref="AL27:AL34" si="31">AJ27/AH27*100</f>
        <v>3.3333333333333335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/>
      <c r="AS27" s="13"/>
      <c r="AT27" s="13"/>
      <c r="AU27" s="13"/>
      <c r="AV27" s="13"/>
      <c r="AW27" s="13"/>
      <c r="AX27" s="13">
        <v>13730.1</v>
      </c>
      <c r="AY27" s="13">
        <v>6865.05</v>
      </c>
      <c r="AZ27" s="13">
        <v>4753.3999999999996</v>
      </c>
      <c r="BA27" s="13"/>
      <c r="BB27" s="13"/>
      <c r="BC27" s="13"/>
      <c r="BD27" s="13">
        <v>0</v>
      </c>
      <c r="BE27" s="13">
        <v>0</v>
      </c>
      <c r="BF27" s="13">
        <v>0</v>
      </c>
      <c r="BG27" s="13"/>
      <c r="BH27" s="13"/>
      <c r="BI27" s="13"/>
      <c r="BJ27" s="13"/>
      <c r="BK27" s="13"/>
      <c r="BL27" s="13"/>
      <c r="BM27" s="13">
        <f t="shared" si="27"/>
        <v>1226</v>
      </c>
      <c r="BN27" s="13">
        <f t="shared" si="27"/>
        <v>613</v>
      </c>
      <c r="BO27" s="13">
        <f t="shared" si="27"/>
        <v>36.200000000000003</v>
      </c>
      <c r="BP27" s="13">
        <f t="shared" si="18"/>
        <v>5.9053833605220234</v>
      </c>
      <c r="BQ27" s="13">
        <f t="shared" si="19"/>
        <v>2.9526916802610117</v>
      </c>
      <c r="BR27" s="13">
        <v>1226</v>
      </c>
      <c r="BS27" s="13">
        <v>613</v>
      </c>
      <c r="BT27" s="13">
        <v>36.200000000000003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/>
      <c r="CE27" s="13"/>
      <c r="CF27" s="13"/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200</v>
      </c>
      <c r="CN27" s="13">
        <v>100</v>
      </c>
      <c r="CO27" s="13">
        <v>40</v>
      </c>
      <c r="CP27" s="13">
        <v>108</v>
      </c>
      <c r="CQ27" s="13">
        <v>54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f t="shared" si="28"/>
        <v>18587.099999999999</v>
      </c>
      <c r="DG27" s="13">
        <f t="shared" si="28"/>
        <v>9293.5499999999993</v>
      </c>
      <c r="DH27" s="13">
        <f t="shared" si="21"/>
        <v>5461.0742999999993</v>
      </c>
      <c r="DI27" s="13">
        <v>0</v>
      </c>
      <c r="DJ27" s="13">
        <v>0</v>
      </c>
      <c r="DK27" s="13">
        <v>0</v>
      </c>
      <c r="DL27" s="13">
        <v>0</v>
      </c>
      <c r="DM27" s="13">
        <v>0</v>
      </c>
      <c r="DN27" s="13">
        <v>0</v>
      </c>
      <c r="DO27" s="13">
        <v>0</v>
      </c>
      <c r="DP27" s="13">
        <v>0</v>
      </c>
      <c r="DQ27" s="13">
        <v>0</v>
      </c>
      <c r="DR27" s="13">
        <v>0</v>
      </c>
      <c r="DS27" s="13">
        <v>0</v>
      </c>
      <c r="DT27" s="13">
        <v>0</v>
      </c>
      <c r="DU27" s="13">
        <v>0</v>
      </c>
      <c r="DV27" s="13">
        <v>0</v>
      </c>
      <c r="DW27" s="13">
        <v>0</v>
      </c>
      <c r="DX27" s="13">
        <v>0</v>
      </c>
      <c r="DY27" s="13">
        <v>0</v>
      </c>
      <c r="DZ27" s="13">
        <v>0</v>
      </c>
      <c r="EA27" s="13">
        <v>0</v>
      </c>
      <c r="EB27" s="13">
        <f t="shared" si="29"/>
        <v>0</v>
      </c>
      <c r="EC27" s="13">
        <f t="shared" si="29"/>
        <v>0</v>
      </c>
      <c r="ED27" s="13">
        <f t="shared" si="23"/>
        <v>0</v>
      </c>
    </row>
    <row r="28" spans="1:134" s="19" customFormat="1" ht="19.5" customHeight="1">
      <c r="A28" s="16">
        <v>19</v>
      </c>
      <c r="B28" s="20" t="s">
        <v>28</v>
      </c>
      <c r="C28" s="13">
        <v>3.4</v>
      </c>
      <c r="D28" s="13">
        <f t="shared" si="24"/>
        <v>52812.7</v>
      </c>
      <c r="E28" s="13">
        <f t="shared" si="24"/>
        <v>26406.35</v>
      </c>
      <c r="F28" s="13">
        <f t="shared" si="0"/>
        <v>14073.602800000001</v>
      </c>
      <c r="G28" s="13">
        <f t="shared" si="1"/>
        <v>53.296282144256978</v>
      </c>
      <c r="H28" s="13">
        <f t="shared" si="2"/>
        <v>26.648141072128489</v>
      </c>
      <c r="I28" s="13">
        <f t="shared" si="26"/>
        <v>12017.800000000001</v>
      </c>
      <c r="J28" s="13">
        <f t="shared" si="26"/>
        <v>6008.9000000000005</v>
      </c>
      <c r="K28" s="13">
        <f t="shared" si="26"/>
        <v>767.1028</v>
      </c>
      <c r="L28" s="13">
        <f t="shared" si="4"/>
        <v>12.766110269766513</v>
      </c>
      <c r="M28" s="13">
        <f t="shared" si="5"/>
        <v>6.3830551348832563</v>
      </c>
      <c r="N28" s="13">
        <f t="shared" si="25"/>
        <v>5141.7</v>
      </c>
      <c r="O28" s="13">
        <f t="shared" si="25"/>
        <v>2570.85</v>
      </c>
      <c r="P28" s="13">
        <f t="shared" si="25"/>
        <v>301.32679999999999</v>
      </c>
      <c r="Q28" s="13">
        <f t="shared" si="7"/>
        <v>11.72090164731509</v>
      </c>
      <c r="R28" s="13">
        <f t="shared" si="8"/>
        <v>5.860450823657545</v>
      </c>
      <c r="S28" s="13">
        <v>0</v>
      </c>
      <c r="T28" s="13">
        <v>0</v>
      </c>
      <c r="U28" s="13">
        <v>0.1268</v>
      </c>
      <c r="V28" s="13">
        <v>0</v>
      </c>
      <c r="W28" s="13">
        <v>0</v>
      </c>
      <c r="X28" s="13">
        <v>2590</v>
      </c>
      <c r="Y28" s="13">
        <v>1295</v>
      </c>
      <c r="Z28" s="13">
        <v>210.72200000000001</v>
      </c>
      <c r="AA28" s="13">
        <f t="shared" si="11"/>
        <v>16.271969111969113</v>
      </c>
      <c r="AB28" s="13">
        <f t="shared" si="12"/>
        <v>8.1359845559845567</v>
      </c>
      <c r="AC28" s="13">
        <v>5141.7</v>
      </c>
      <c r="AD28" s="13">
        <v>2570.85</v>
      </c>
      <c r="AE28" s="13">
        <v>301.2</v>
      </c>
      <c r="AF28" s="13">
        <f t="shared" si="13"/>
        <v>11.715969426454285</v>
      </c>
      <c r="AG28" s="13">
        <f t="shared" si="14"/>
        <v>5.8579847132271423</v>
      </c>
      <c r="AH28" s="13">
        <v>40</v>
      </c>
      <c r="AI28" s="13">
        <v>20</v>
      </c>
      <c r="AJ28" s="13">
        <v>10</v>
      </c>
      <c r="AK28" s="13">
        <f t="shared" si="30"/>
        <v>50</v>
      </c>
      <c r="AL28" s="13">
        <f t="shared" si="31"/>
        <v>25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/>
      <c r="AS28" s="13"/>
      <c r="AT28" s="13"/>
      <c r="AU28" s="13"/>
      <c r="AV28" s="13"/>
      <c r="AW28" s="13"/>
      <c r="AX28" s="13">
        <v>40794.9</v>
      </c>
      <c r="AY28" s="13">
        <v>20397.45</v>
      </c>
      <c r="AZ28" s="13">
        <v>13306.5</v>
      </c>
      <c r="BA28" s="13"/>
      <c r="BB28" s="13"/>
      <c r="BC28" s="13"/>
      <c r="BD28" s="13">
        <v>0</v>
      </c>
      <c r="BE28" s="13">
        <v>0</v>
      </c>
      <c r="BF28" s="13">
        <v>0</v>
      </c>
      <c r="BG28" s="13"/>
      <c r="BH28" s="13"/>
      <c r="BI28" s="13"/>
      <c r="BJ28" s="13"/>
      <c r="BK28" s="13"/>
      <c r="BL28" s="13"/>
      <c r="BM28" s="13">
        <f t="shared" si="27"/>
        <v>886.1</v>
      </c>
      <c r="BN28" s="13">
        <f t="shared" si="27"/>
        <v>443.05</v>
      </c>
      <c r="BO28" s="13">
        <f t="shared" si="27"/>
        <v>152</v>
      </c>
      <c r="BP28" s="13">
        <f t="shared" si="18"/>
        <v>34.307640221193999</v>
      </c>
      <c r="BQ28" s="13">
        <f t="shared" si="19"/>
        <v>17.153820110597</v>
      </c>
      <c r="BR28" s="13">
        <v>616</v>
      </c>
      <c r="BS28" s="13">
        <v>308</v>
      </c>
      <c r="BT28" s="13">
        <v>132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270.10000000000002</v>
      </c>
      <c r="CB28" s="13">
        <v>135.05000000000001</v>
      </c>
      <c r="CC28" s="13">
        <v>20</v>
      </c>
      <c r="CD28" s="13"/>
      <c r="CE28" s="13"/>
      <c r="CF28" s="13"/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3360</v>
      </c>
      <c r="CN28" s="13">
        <v>1680</v>
      </c>
      <c r="CO28" s="13">
        <v>93.054000000000002</v>
      </c>
      <c r="CP28" s="13">
        <v>960</v>
      </c>
      <c r="CQ28" s="13">
        <v>480</v>
      </c>
      <c r="CR28" s="13">
        <v>83.054000000000002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f t="shared" si="28"/>
        <v>52812.7</v>
      </c>
      <c r="DG28" s="13">
        <f t="shared" si="28"/>
        <v>26406.35</v>
      </c>
      <c r="DH28" s="13">
        <f t="shared" si="21"/>
        <v>14073.602800000001</v>
      </c>
      <c r="DI28" s="13">
        <v>0</v>
      </c>
      <c r="DJ28" s="13">
        <v>0</v>
      </c>
      <c r="DK28" s="13">
        <v>0</v>
      </c>
      <c r="DL28" s="13">
        <v>0</v>
      </c>
      <c r="DM28" s="13">
        <v>0</v>
      </c>
      <c r="DN28" s="13">
        <v>0</v>
      </c>
      <c r="DO28" s="13">
        <v>0</v>
      </c>
      <c r="DP28" s="13">
        <v>0</v>
      </c>
      <c r="DQ28" s="13">
        <v>0</v>
      </c>
      <c r="DR28" s="13">
        <v>0</v>
      </c>
      <c r="DS28" s="13">
        <v>0</v>
      </c>
      <c r="DT28" s="13">
        <v>0</v>
      </c>
      <c r="DU28" s="13">
        <v>0</v>
      </c>
      <c r="DV28" s="13">
        <v>0</v>
      </c>
      <c r="DW28" s="13">
        <v>0</v>
      </c>
      <c r="DX28" s="13">
        <v>0</v>
      </c>
      <c r="DY28" s="13">
        <v>0</v>
      </c>
      <c r="DZ28" s="13">
        <v>0</v>
      </c>
      <c r="EA28" s="13">
        <v>0</v>
      </c>
      <c r="EB28" s="13">
        <f t="shared" si="29"/>
        <v>0</v>
      </c>
      <c r="EC28" s="13">
        <f t="shared" si="29"/>
        <v>0</v>
      </c>
      <c r="ED28" s="13">
        <f t="shared" si="23"/>
        <v>0</v>
      </c>
    </row>
    <row r="29" spans="1:134" s="19" customFormat="1" ht="19.5" customHeight="1">
      <c r="A29" s="16">
        <v>20</v>
      </c>
      <c r="B29" s="20" t="s">
        <v>29</v>
      </c>
      <c r="C29" s="13">
        <v>555.81619999999998</v>
      </c>
      <c r="D29" s="13">
        <f t="shared" si="24"/>
        <v>15391</v>
      </c>
      <c r="E29" s="13">
        <f t="shared" si="24"/>
        <v>7695.5</v>
      </c>
      <c r="F29" s="13">
        <f t="shared" si="0"/>
        <v>4176.3290999999999</v>
      </c>
      <c r="G29" s="13">
        <f t="shared" si="1"/>
        <v>54.269756351114282</v>
      </c>
      <c r="H29" s="13">
        <f t="shared" si="2"/>
        <v>27.134878175557141</v>
      </c>
      <c r="I29" s="13">
        <f t="shared" si="26"/>
        <v>4450.6000000000004</v>
      </c>
      <c r="J29" s="13">
        <f t="shared" si="26"/>
        <v>2225.3000000000002</v>
      </c>
      <c r="K29" s="13">
        <f t="shared" si="26"/>
        <v>424.52909999999997</v>
      </c>
      <c r="L29" s="13">
        <f t="shared" si="4"/>
        <v>19.077387318563787</v>
      </c>
      <c r="M29" s="13">
        <f t="shared" si="5"/>
        <v>9.5386936592818934</v>
      </c>
      <c r="N29" s="13">
        <f t="shared" si="25"/>
        <v>1502</v>
      </c>
      <c r="O29" s="13">
        <f t="shared" si="25"/>
        <v>751</v>
      </c>
      <c r="P29" s="13">
        <f t="shared" si="25"/>
        <v>203.92910000000001</v>
      </c>
      <c r="Q29" s="13">
        <f t="shared" si="7"/>
        <v>27.154340878828233</v>
      </c>
      <c r="R29" s="13">
        <f t="shared" si="8"/>
        <v>13.577170439414116</v>
      </c>
      <c r="S29" s="13">
        <v>0</v>
      </c>
      <c r="T29" s="13">
        <v>0</v>
      </c>
      <c r="U29" s="13">
        <v>0.12909999999999999</v>
      </c>
      <c r="V29" s="13">
        <v>0</v>
      </c>
      <c r="W29" s="13">
        <v>0</v>
      </c>
      <c r="X29" s="13">
        <v>1586.5</v>
      </c>
      <c r="Y29" s="13">
        <v>793.25</v>
      </c>
      <c r="Z29" s="13">
        <v>0</v>
      </c>
      <c r="AA29" s="13">
        <f t="shared" si="11"/>
        <v>0</v>
      </c>
      <c r="AB29" s="13">
        <f t="shared" si="12"/>
        <v>0</v>
      </c>
      <c r="AC29" s="13">
        <v>1502</v>
      </c>
      <c r="AD29" s="13">
        <v>751</v>
      </c>
      <c r="AE29" s="13">
        <v>203.8</v>
      </c>
      <c r="AF29" s="13">
        <f t="shared" si="13"/>
        <v>27.137150466045274</v>
      </c>
      <c r="AG29" s="13">
        <f t="shared" si="14"/>
        <v>13.568575233022637</v>
      </c>
      <c r="AH29" s="13">
        <v>63.8</v>
      </c>
      <c r="AI29" s="13">
        <v>31.9</v>
      </c>
      <c r="AJ29" s="13">
        <v>5</v>
      </c>
      <c r="AK29" s="13">
        <f t="shared" si="30"/>
        <v>15.673981191222571</v>
      </c>
      <c r="AL29" s="13">
        <f t="shared" si="31"/>
        <v>7.8369905956112857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/>
      <c r="AS29" s="13"/>
      <c r="AT29" s="13"/>
      <c r="AU29" s="13"/>
      <c r="AV29" s="13"/>
      <c r="AW29" s="13"/>
      <c r="AX29" s="13">
        <v>10940.4</v>
      </c>
      <c r="AY29" s="13">
        <v>5470.2</v>
      </c>
      <c r="AZ29" s="13">
        <v>3751.8</v>
      </c>
      <c r="BA29" s="13"/>
      <c r="BB29" s="13"/>
      <c r="BC29" s="13"/>
      <c r="BD29" s="13">
        <v>0</v>
      </c>
      <c r="BE29" s="13">
        <v>0</v>
      </c>
      <c r="BF29" s="13">
        <v>0</v>
      </c>
      <c r="BG29" s="13"/>
      <c r="BH29" s="13"/>
      <c r="BI29" s="13"/>
      <c r="BJ29" s="13"/>
      <c r="BK29" s="13"/>
      <c r="BL29" s="13"/>
      <c r="BM29" s="13">
        <f t="shared" si="27"/>
        <v>1298.3</v>
      </c>
      <c r="BN29" s="13">
        <f t="shared" si="27"/>
        <v>649.15</v>
      </c>
      <c r="BO29" s="13">
        <f t="shared" si="27"/>
        <v>215.6</v>
      </c>
      <c r="BP29" s="13">
        <f t="shared" si="18"/>
        <v>33.212662712778254</v>
      </c>
      <c r="BQ29" s="13">
        <f t="shared" si="19"/>
        <v>16.606331356389127</v>
      </c>
      <c r="BR29" s="13">
        <v>1298.3</v>
      </c>
      <c r="BS29" s="13">
        <v>649.15</v>
      </c>
      <c r="BT29" s="13">
        <v>215.6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/>
      <c r="CE29" s="13"/>
      <c r="CF29" s="13"/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f t="shared" si="28"/>
        <v>15391</v>
      </c>
      <c r="DG29" s="13">
        <f t="shared" si="28"/>
        <v>7695.5</v>
      </c>
      <c r="DH29" s="13">
        <f t="shared" si="21"/>
        <v>4176.3290999999999</v>
      </c>
      <c r="DI29" s="13">
        <v>0</v>
      </c>
      <c r="DJ29" s="13">
        <v>0</v>
      </c>
      <c r="DK29" s="13">
        <v>0</v>
      </c>
      <c r="DL29" s="13">
        <v>0</v>
      </c>
      <c r="DM29" s="13">
        <v>0</v>
      </c>
      <c r="DN29" s="13">
        <v>0</v>
      </c>
      <c r="DO29" s="13">
        <v>0</v>
      </c>
      <c r="DP29" s="13">
        <v>0</v>
      </c>
      <c r="DQ29" s="13">
        <v>0</v>
      </c>
      <c r="DR29" s="13">
        <v>0</v>
      </c>
      <c r="DS29" s="13">
        <v>0</v>
      </c>
      <c r="DT29" s="13">
        <v>0</v>
      </c>
      <c r="DU29" s="13">
        <v>0</v>
      </c>
      <c r="DV29" s="13">
        <v>0</v>
      </c>
      <c r="DW29" s="13">
        <v>0</v>
      </c>
      <c r="DX29" s="13">
        <v>0</v>
      </c>
      <c r="DY29" s="13">
        <v>0</v>
      </c>
      <c r="DZ29" s="13">
        <v>0</v>
      </c>
      <c r="EA29" s="13">
        <v>0</v>
      </c>
      <c r="EB29" s="13">
        <f t="shared" si="29"/>
        <v>0</v>
      </c>
      <c r="EC29" s="13">
        <f t="shared" si="29"/>
        <v>0</v>
      </c>
      <c r="ED29" s="13">
        <f t="shared" si="23"/>
        <v>0</v>
      </c>
    </row>
    <row r="30" spans="1:134" s="19" customFormat="1" ht="19.5" customHeight="1">
      <c r="A30" s="16">
        <v>21</v>
      </c>
      <c r="B30" s="20" t="s">
        <v>30</v>
      </c>
      <c r="C30" s="13">
        <v>1652.5031999999999</v>
      </c>
      <c r="D30" s="13">
        <f t="shared" si="24"/>
        <v>8970.7999999999993</v>
      </c>
      <c r="E30" s="13">
        <f t="shared" si="24"/>
        <v>4485.3999999999996</v>
      </c>
      <c r="F30" s="13">
        <f t="shared" si="0"/>
        <v>3105.76</v>
      </c>
      <c r="G30" s="13">
        <f t="shared" si="1"/>
        <v>69.241539216123442</v>
      </c>
      <c r="H30" s="13">
        <f t="shared" si="2"/>
        <v>34.620769608061721</v>
      </c>
      <c r="I30" s="13">
        <f t="shared" si="26"/>
        <v>1472.6</v>
      </c>
      <c r="J30" s="13">
        <f t="shared" si="26"/>
        <v>736.3</v>
      </c>
      <c r="K30" s="13">
        <f t="shared" si="26"/>
        <v>472.46</v>
      </c>
      <c r="L30" s="13">
        <f t="shared" si="4"/>
        <v>64.166779845171803</v>
      </c>
      <c r="M30" s="13">
        <f t="shared" si="5"/>
        <v>32.083389922585901</v>
      </c>
      <c r="N30" s="13">
        <f t="shared" si="25"/>
        <v>1028</v>
      </c>
      <c r="O30" s="13">
        <f t="shared" si="25"/>
        <v>514</v>
      </c>
      <c r="P30" s="13">
        <f t="shared" si="25"/>
        <v>431.46</v>
      </c>
      <c r="Q30" s="13">
        <f t="shared" si="7"/>
        <v>83.94163424124514</v>
      </c>
      <c r="R30" s="13">
        <f t="shared" si="8"/>
        <v>41.97081712062257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374.6</v>
      </c>
      <c r="Y30" s="13">
        <v>187.3</v>
      </c>
      <c r="Z30" s="13">
        <v>5</v>
      </c>
      <c r="AA30" s="13">
        <f t="shared" si="11"/>
        <v>2.6695141484249865</v>
      </c>
      <c r="AB30" s="13">
        <f t="shared" si="12"/>
        <v>1.3347570742124932</v>
      </c>
      <c r="AC30" s="13">
        <v>1028</v>
      </c>
      <c r="AD30" s="13">
        <v>514</v>
      </c>
      <c r="AE30" s="13">
        <v>431.46</v>
      </c>
      <c r="AF30" s="13">
        <f t="shared" si="13"/>
        <v>83.94163424124514</v>
      </c>
      <c r="AG30" s="13">
        <f t="shared" si="14"/>
        <v>41.97081712062257</v>
      </c>
      <c r="AH30" s="13">
        <v>70</v>
      </c>
      <c r="AI30" s="13">
        <v>35</v>
      </c>
      <c r="AJ30" s="13">
        <v>30</v>
      </c>
      <c r="AK30" s="13">
        <f t="shared" si="30"/>
        <v>85.714285714285708</v>
      </c>
      <c r="AL30" s="13">
        <f t="shared" si="31"/>
        <v>42.857142857142854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/>
      <c r="AS30" s="13"/>
      <c r="AT30" s="13"/>
      <c r="AU30" s="13"/>
      <c r="AV30" s="13"/>
      <c r="AW30" s="13"/>
      <c r="AX30" s="13">
        <v>7498.2</v>
      </c>
      <c r="AY30" s="13">
        <v>3749.1</v>
      </c>
      <c r="AZ30" s="13">
        <v>2633.3</v>
      </c>
      <c r="BA30" s="13"/>
      <c r="BB30" s="13"/>
      <c r="BC30" s="13"/>
      <c r="BD30" s="13">
        <v>0</v>
      </c>
      <c r="BE30" s="13">
        <v>0</v>
      </c>
      <c r="BF30" s="13">
        <v>0</v>
      </c>
      <c r="BG30" s="13"/>
      <c r="BH30" s="13"/>
      <c r="BI30" s="13"/>
      <c r="BJ30" s="13"/>
      <c r="BK30" s="13"/>
      <c r="BL30" s="13"/>
      <c r="BM30" s="13">
        <f t="shared" si="27"/>
        <v>0</v>
      </c>
      <c r="BN30" s="13">
        <f t="shared" si="27"/>
        <v>0</v>
      </c>
      <c r="BO30" s="13">
        <f t="shared" si="27"/>
        <v>0</v>
      </c>
      <c r="BP30" s="13">
        <f t="shared" si="27"/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/>
      <c r="CE30" s="13"/>
      <c r="CF30" s="13"/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6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f t="shared" si="28"/>
        <v>8970.7999999999993</v>
      </c>
      <c r="DG30" s="13">
        <f t="shared" si="28"/>
        <v>4485.3999999999996</v>
      </c>
      <c r="DH30" s="13">
        <f t="shared" si="21"/>
        <v>3105.76</v>
      </c>
      <c r="DI30" s="13">
        <v>0</v>
      </c>
      <c r="DJ30" s="13">
        <v>0</v>
      </c>
      <c r="DK30" s="13">
        <v>0</v>
      </c>
      <c r="DL30" s="13">
        <v>0</v>
      </c>
      <c r="DM30" s="13">
        <v>0</v>
      </c>
      <c r="DN30" s="13">
        <v>0</v>
      </c>
      <c r="DO30" s="13">
        <v>0</v>
      </c>
      <c r="DP30" s="13">
        <v>0</v>
      </c>
      <c r="DQ30" s="13">
        <v>0</v>
      </c>
      <c r="DR30" s="13">
        <v>0</v>
      </c>
      <c r="DS30" s="13">
        <v>0</v>
      </c>
      <c r="DT30" s="13">
        <v>0</v>
      </c>
      <c r="DU30" s="13">
        <v>0</v>
      </c>
      <c r="DV30" s="13">
        <v>0</v>
      </c>
      <c r="DW30" s="13">
        <v>0</v>
      </c>
      <c r="DX30" s="13">
        <v>0</v>
      </c>
      <c r="DY30" s="13">
        <v>0</v>
      </c>
      <c r="DZ30" s="13">
        <v>0</v>
      </c>
      <c r="EA30" s="13">
        <v>0</v>
      </c>
      <c r="EB30" s="13">
        <f t="shared" si="29"/>
        <v>0</v>
      </c>
      <c r="EC30" s="13">
        <f t="shared" si="29"/>
        <v>0</v>
      </c>
      <c r="ED30" s="13">
        <f t="shared" si="23"/>
        <v>0</v>
      </c>
    </row>
    <row r="31" spans="1:134" s="19" customFormat="1" ht="19.5" customHeight="1">
      <c r="A31" s="16">
        <v>22</v>
      </c>
      <c r="B31" s="20" t="s">
        <v>31</v>
      </c>
      <c r="C31" s="13">
        <v>1789.7029000000002</v>
      </c>
      <c r="D31" s="13">
        <f t="shared" si="24"/>
        <v>36638.1</v>
      </c>
      <c r="E31" s="13">
        <f t="shared" si="24"/>
        <v>18319.05</v>
      </c>
      <c r="F31" s="13">
        <f t="shared" si="0"/>
        <v>11117.8925</v>
      </c>
      <c r="G31" s="13">
        <f t="shared" si="1"/>
        <v>60.690333286933551</v>
      </c>
      <c r="H31" s="13">
        <f t="shared" si="2"/>
        <v>30.345166643466776</v>
      </c>
      <c r="I31" s="13">
        <f t="shared" si="26"/>
        <v>9970</v>
      </c>
      <c r="J31" s="13">
        <f t="shared" si="26"/>
        <v>4985</v>
      </c>
      <c r="K31" s="13">
        <f t="shared" si="26"/>
        <v>1567.9924999999998</v>
      </c>
      <c r="L31" s="13">
        <f t="shared" si="4"/>
        <v>31.454212637913738</v>
      </c>
      <c r="M31" s="13">
        <f t="shared" si="5"/>
        <v>15.727106318956869</v>
      </c>
      <c r="N31" s="13">
        <f t="shared" si="25"/>
        <v>2865</v>
      </c>
      <c r="O31" s="13">
        <f t="shared" si="25"/>
        <v>1432.5</v>
      </c>
      <c r="P31" s="13">
        <f t="shared" si="25"/>
        <v>789.00210000000004</v>
      </c>
      <c r="Q31" s="13">
        <f t="shared" si="7"/>
        <v>55.078680628272259</v>
      </c>
      <c r="R31" s="13">
        <f t="shared" si="8"/>
        <v>27.53934031413613</v>
      </c>
      <c r="S31" s="13">
        <v>10</v>
      </c>
      <c r="T31" s="13">
        <v>5</v>
      </c>
      <c r="U31" s="13">
        <v>11.8721</v>
      </c>
      <c r="V31" s="13">
        <f>U31/T31*100</f>
        <v>237.44199999999998</v>
      </c>
      <c r="W31" s="13">
        <f>U31/S31*100</f>
        <v>118.72099999999999</v>
      </c>
      <c r="X31" s="13">
        <v>2355</v>
      </c>
      <c r="Y31" s="13">
        <v>1177.5</v>
      </c>
      <c r="Z31" s="13">
        <v>2.5230000000000001</v>
      </c>
      <c r="AA31" s="13">
        <f t="shared" si="11"/>
        <v>0.21426751592356691</v>
      </c>
      <c r="AB31" s="13">
        <f t="shared" si="12"/>
        <v>0.10713375796178345</v>
      </c>
      <c r="AC31" s="13">
        <v>2855</v>
      </c>
      <c r="AD31" s="13">
        <v>1427.5</v>
      </c>
      <c r="AE31" s="13">
        <v>777.13</v>
      </c>
      <c r="AF31" s="13">
        <f t="shared" si="13"/>
        <v>54.439929947460598</v>
      </c>
      <c r="AG31" s="13">
        <f t="shared" si="14"/>
        <v>27.219964973730299</v>
      </c>
      <c r="AH31" s="13">
        <v>350</v>
      </c>
      <c r="AI31" s="13">
        <v>175</v>
      </c>
      <c r="AJ31" s="13">
        <v>18.25</v>
      </c>
      <c r="AK31" s="13">
        <f t="shared" si="30"/>
        <v>10.428571428571429</v>
      </c>
      <c r="AL31" s="13">
        <f t="shared" si="31"/>
        <v>5.2142857142857144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/>
      <c r="AS31" s="13"/>
      <c r="AT31" s="13"/>
      <c r="AU31" s="13"/>
      <c r="AV31" s="13"/>
      <c r="AW31" s="13"/>
      <c r="AX31" s="13">
        <v>26668.1</v>
      </c>
      <c r="AY31" s="13">
        <v>13334.05</v>
      </c>
      <c r="AZ31" s="13">
        <v>9549.9</v>
      </c>
      <c r="BA31" s="13"/>
      <c r="BB31" s="13"/>
      <c r="BC31" s="13"/>
      <c r="BD31" s="13">
        <v>0</v>
      </c>
      <c r="BE31" s="13">
        <v>0</v>
      </c>
      <c r="BF31" s="13">
        <v>0</v>
      </c>
      <c r="BG31" s="13"/>
      <c r="BH31" s="13"/>
      <c r="BI31" s="13"/>
      <c r="BJ31" s="13"/>
      <c r="BK31" s="13"/>
      <c r="BL31" s="13"/>
      <c r="BM31" s="13">
        <f t="shared" si="27"/>
        <v>1900</v>
      </c>
      <c r="BN31" s="13">
        <f t="shared" si="27"/>
        <v>950</v>
      </c>
      <c r="BO31" s="13">
        <f t="shared" si="27"/>
        <v>503.48540000000003</v>
      </c>
      <c r="BP31" s="13">
        <f>BO31/BN31*100</f>
        <v>52.99846315789474</v>
      </c>
      <c r="BQ31" s="13">
        <f>BO31/BM31*100</f>
        <v>26.49923157894737</v>
      </c>
      <c r="BR31" s="13">
        <v>1900</v>
      </c>
      <c r="BS31" s="13">
        <v>950</v>
      </c>
      <c r="BT31" s="13">
        <v>503.48540000000003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/>
      <c r="CE31" s="13"/>
      <c r="CF31" s="13"/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2500</v>
      </c>
      <c r="CN31" s="13">
        <v>1250</v>
      </c>
      <c r="CO31" s="13">
        <v>254.732</v>
      </c>
      <c r="CP31" s="13">
        <v>1500</v>
      </c>
      <c r="CQ31" s="13">
        <v>750</v>
      </c>
      <c r="CR31" s="13">
        <v>242.732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f t="shared" si="28"/>
        <v>36638.1</v>
      </c>
      <c r="DG31" s="13">
        <f t="shared" si="28"/>
        <v>18319.05</v>
      </c>
      <c r="DH31" s="13">
        <f t="shared" si="21"/>
        <v>11117.8925</v>
      </c>
      <c r="DI31" s="13">
        <v>0</v>
      </c>
      <c r="DJ31" s="13">
        <v>0</v>
      </c>
      <c r="DK31" s="13">
        <v>0</v>
      </c>
      <c r="DL31" s="13">
        <v>0</v>
      </c>
      <c r="DM31" s="13">
        <v>0</v>
      </c>
      <c r="DN31" s="13">
        <v>0</v>
      </c>
      <c r="DO31" s="13">
        <v>0</v>
      </c>
      <c r="DP31" s="13">
        <v>0</v>
      </c>
      <c r="DQ31" s="13">
        <v>0</v>
      </c>
      <c r="DR31" s="13">
        <v>0</v>
      </c>
      <c r="DS31" s="13">
        <v>0</v>
      </c>
      <c r="DT31" s="13">
        <v>0</v>
      </c>
      <c r="DU31" s="13">
        <v>0</v>
      </c>
      <c r="DV31" s="13">
        <v>0</v>
      </c>
      <c r="DW31" s="13">
        <v>0</v>
      </c>
      <c r="DX31" s="13">
        <v>0</v>
      </c>
      <c r="DY31" s="13">
        <v>0</v>
      </c>
      <c r="DZ31" s="13">
        <v>0</v>
      </c>
      <c r="EA31" s="13">
        <v>0</v>
      </c>
      <c r="EB31" s="13">
        <f t="shared" si="29"/>
        <v>0</v>
      </c>
      <c r="EC31" s="13">
        <f t="shared" si="29"/>
        <v>0</v>
      </c>
      <c r="ED31" s="13">
        <f t="shared" si="23"/>
        <v>0</v>
      </c>
    </row>
    <row r="32" spans="1:134" s="19" customFormat="1" ht="19.5" customHeight="1">
      <c r="A32" s="16">
        <v>23</v>
      </c>
      <c r="B32" s="20" t="s">
        <v>32</v>
      </c>
      <c r="C32" s="13">
        <v>10786.705699999999</v>
      </c>
      <c r="D32" s="13">
        <f t="shared" si="24"/>
        <v>57419.1</v>
      </c>
      <c r="E32" s="13">
        <f t="shared" si="24"/>
        <v>28709.55</v>
      </c>
      <c r="F32" s="13">
        <f t="shared" si="0"/>
        <v>16841.561000000002</v>
      </c>
      <c r="G32" s="13">
        <f t="shared" si="1"/>
        <v>58.661877319567893</v>
      </c>
      <c r="H32" s="13">
        <f t="shared" si="2"/>
        <v>29.330938659783946</v>
      </c>
      <c r="I32" s="13">
        <f t="shared" si="26"/>
        <v>15636</v>
      </c>
      <c r="J32" s="13">
        <f t="shared" si="26"/>
        <v>7818</v>
      </c>
      <c r="K32" s="13">
        <f t="shared" si="26"/>
        <v>3026.8609999999999</v>
      </c>
      <c r="L32" s="13">
        <f t="shared" si="4"/>
        <v>38.716564338705552</v>
      </c>
      <c r="M32" s="13">
        <f t="shared" si="5"/>
        <v>19.358282169352776</v>
      </c>
      <c r="N32" s="13">
        <f t="shared" si="25"/>
        <v>7330</v>
      </c>
      <c r="O32" s="13">
        <f t="shared" si="25"/>
        <v>3665</v>
      </c>
      <c r="P32" s="13">
        <f t="shared" si="25"/>
        <v>2307.6759999999999</v>
      </c>
      <c r="Q32" s="13">
        <f t="shared" si="7"/>
        <v>62.965238744884033</v>
      </c>
      <c r="R32" s="13">
        <f t="shared" si="8"/>
        <v>31.482619372442016</v>
      </c>
      <c r="S32" s="13">
        <v>80</v>
      </c>
      <c r="T32" s="13">
        <v>40</v>
      </c>
      <c r="U32" s="13">
        <v>11.676</v>
      </c>
      <c r="V32" s="13">
        <f>U32/T32*100</f>
        <v>29.189999999999998</v>
      </c>
      <c r="W32" s="13">
        <f>U32/S32*100</f>
        <v>14.594999999999999</v>
      </c>
      <c r="X32" s="13">
        <v>4551</v>
      </c>
      <c r="Y32" s="13">
        <v>2275.5</v>
      </c>
      <c r="Z32" s="13">
        <v>0</v>
      </c>
      <c r="AA32" s="13">
        <f t="shared" si="11"/>
        <v>0</v>
      </c>
      <c r="AB32" s="13">
        <f t="shared" si="12"/>
        <v>0</v>
      </c>
      <c r="AC32" s="13">
        <v>7250</v>
      </c>
      <c r="AD32" s="13">
        <v>3625</v>
      </c>
      <c r="AE32" s="13">
        <v>2296</v>
      </c>
      <c r="AF32" s="13">
        <f t="shared" si="13"/>
        <v>63.337931034482764</v>
      </c>
      <c r="AG32" s="13">
        <f t="shared" si="14"/>
        <v>31.668965517241382</v>
      </c>
      <c r="AH32" s="13">
        <v>360</v>
      </c>
      <c r="AI32" s="13">
        <v>180</v>
      </c>
      <c r="AJ32" s="13">
        <v>79</v>
      </c>
      <c r="AK32" s="13">
        <f t="shared" si="30"/>
        <v>43.888888888888886</v>
      </c>
      <c r="AL32" s="13">
        <f t="shared" si="31"/>
        <v>21.944444444444443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/>
      <c r="AS32" s="13"/>
      <c r="AT32" s="13"/>
      <c r="AU32" s="13"/>
      <c r="AV32" s="13"/>
      <c r="AW32" s="13"/>
      <c r="AX32" s="13">
        <v>41783.1</v>
      </c>
      <c r="AY32" s="13">
        <v>20891.55</v>
      </c>
      <c r="AZ32" s="13">
        <v>13814.7</v>
      </c>
      <c r="BA32" s="13"/>
      <c r="BB32" s="13"/>
      <c r="BC32" s="13"/>
      <c r="BD32" s="13">
        <v>0</v>
      </c>
      <c r="BE32" s="13">
        <v>0</v>
      </c>
      <c r="BF32" s="13">
        <v>0</v>
      </c>
      <c r="BG32" s="13"/>
      <c r="BH32" s="13"/>
      <c r="BI32" s="13"/>
      <c r="BJ32" s="13"/>
      <c r="BK32" s="13"/>
      <c r="BL32" s="13"/>
      <c r="BM32" s="13">
        <f t="shared" si="27"/>
        <v>910</v>
      </c>
      <c r="BN32" s="13">
        <f t="shared" si="27"/>
        <v>455</v>
      </c>
      <c r="BO32" s="13">
        <f t="shared" si="27"/>
        <v>179.6</v>
      </c>
      <c r="BP32" s="13">
        <f>BO32/BN32*100</f>
        <v>39.472527472527467</v>
      </c>
      <c r="BQ32" s="13">
        <f>BO32/BM32*100</f>
        <v>19.736263736263734</v>
      </c>
      <c r="BR32" s="13">
        <v>910</v>
      </c>
      <c r="BS32" s="13">
        <v>455</v>
      </c>
      <c r="BT32" s="13">
        <v>179.6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/>
      <c r="CE32" s="13"/>
      <c r="CF32" s="13"/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2485</v>
      </c>
      <c r="CN32" s="13">
        <v>1242.5</v>
      </c>
      <c r="CO32" s="13">
        <v>353.5</v>
      </c>
      <c r="CP32" s="13">
        <v>300</v>
      </c>
      <c r="CQ32" s="13">
        <v>150</v>
      </c>
      <c r="CR32" s="13">
        <v>0</v>
      </c>
      <c r="CS32" s="13">
        <v>0</v>
      </c>
      <c r="CT32" s="13">
        <v>0</v>
      </c>
      <c r="CU32" s="13">
        <v>77.385000000000005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29.7</v>
      </c>
      <c r="DE32" s="13">
        <v>0</v>
      </c>
      <c r="DF32" s="13">
        <f t="shared" si="28"/>
        <v>57419.1</v>
      </c>
      <c r="DG32" s="13">
        <f t="shared" si="28"/>
        <v>28709.55</v>
      </c>
      <c r="DH32" s="13">
        <f t="shared" si="21"/>
        <v>16841.561000000002</v>
      </c>
      <c r="DI32" s="13">
        <v>0</v>
      </c>
      <c r="DJ32" s="13">
        <v>0</v>
      </c>
      <c r="DK32" s="13">
        <v>0</v>
      </c>
      <c r="DL32" s="13">
        <v>0</v>
      </c>
      <c r="DM32" s="13">
        <v>0</v>
      </c>
      <c r="DN32" s="13">
        <v>0</v>
      </c>
      <c r="DO32" s="13">
        <v>0</v>
      </c>
      <c r="DP32" s="13">
        <v>0</v>
      </c>
      <c r="DQ32" s="13">
        <v>0</v>
      </c>
      <c r="DR32" s="13">
        <v>0</v>
      </c>
      <c r="DS32" s="13">
        <v>0</v>
      </c>
      <c r="DT32" s="13">
        <v>0</v>
      </c>
      <c r="DU32" s="13">
        <v>0</v>
      </c>
      <c r="DV32" s="13">
        <v>0</v>
      </c>
      <c r="DW32" s="13">
        <v>0</v>
      </c>
      <c r="DX32" s="13">
        <v>0</v>
      </c>
      <c r="DY32" s="13">
        <v>0</v>
      </c>
      <c r="DZ32" s="13">
        <v>0</v>
      </c>
      <c r="EA32" s="13">
        <v>0</v>
      </c>
      <c r="EB32" s="13">
        <f t="shared" si="29"/>
        <v>0</v>
      </c>
      <c r="EC32" s="13">
        <f t="shared" si="29"/>
        <v>0</v>
      </c>
      <c r="ED32" s="13">
        <f t="shared" si="23"/>
        <v>0</v>
      </c>
    </row>
    <row r="33" spans="1:134" s="19" customFormat="1" ht="19.5" customHeight="1">
      <c r="A33" s="16">
        <v>24</v>
      </c>
      <c r="B33" s="20" t="s">
        <v>33</v>
      </c>
      <c r="C33" s="13">
        <v>416.80419999999998</v>
      </c>
      <c r="D33" s="13">
        <f t="shared" si="24"/>
        <v>21319.7</v>
      </c>
      <c r="E33" s="13">
        <f t="shared" si="24"/>
        <v>10659.85</v>
      </c>
      <c r="F33" s="13">
        <f t="shared" si="0"/>
        <v>6793.4348999999993</v>
      </c>
      <c r="G33" s="13">
        <f t="shared" si="1"/>
        <v>63.729179116028831</v>
      </c>
      <c r="H33" s="13">
        <f t="shared" si="2"/>
        <v>31.864589558014416</v>
      </c>
      <c r="I33" s="13">
        <f t="shared" si="26"/>
        <v>2542.3000000000002</v>
      </c>
      <c r="J33" s="13">
        <f t="shared" si="26"/>
        <v>1271.1500000000001</v>
      </c>
      <c r="K33" s="13">
        <f t="shared" si="26"/>
        <v>120.03489999999999</v>
      </c>
      <c r="L33" s="13">
        <f t="shared" si="4"/>
        <v>9.4430161664634369</v>
      </c>
      <c r="M33" s="13">
        <f t="shared" si="5"/>
        <v>4.7215080832317184</v>
      </c>
      <c r="N33" s="13">
        <f t="shared" si="25"/>
        <v>700.7</v>
      </c>
      <c r="O33" s="13">
        <f t="shared" si="25"/>
        <v>350.35</v>
      </c>
      <c r="P33" s="26">
        <f t="shared" si="25"/>
        <v>3.49E-2</v>
      </c>
      <c r="Q33" s="26">
        <f t="shared" si="7"/>
        <v>9.961467104324247E-3</v>
      </c>
      <c r="R33" s="27">
        <f t="shared" si="8"/>
        <v>4.9807335521621235E-3</v>
      </c>
      <c r="S33" s="13">
        <v>100.7</v>
      </c>
      <c r="T33" s="13">
        <v>50.35</v>
      </c>
      <c r="U33" s="26">
        <v>3.49E-2</v>
      </c>
      <c r="V33" s="13">
        <f>U33/T33*100</f>
        <v>6.9314796425024833E-2</v>
      </c>
      <c r="W33" s="26">
        <f>U33/S33*100</f>
        <v>3.4657398212512416E-2</v>
      </c>
      <c r="X33" s="13">
        <v>1474.6</v>
      </c>
      <c r="Y33" s="13">
        <v>737.3</v>
      </c>
      <c r="Z33" s="13">
        <v>0</v>
      </c>
      <c r="AA33" s="13">
        <f t="shared" si="11"/>
        <v>0</v>
      </c>
      <c r="AB33" s="13">
        <f t="shared" si="12"/>
        <v>0</v>
      </c>
      <c r="AC33" s="13">
        <v>600</v>
      </c>
      <c r="AD33" s="13">
        <v>300</v>
      </c>
      <c r="AE33" s="13">
        <v>0</v>
      </c>
      <c r="AF33" s="13">
        <f t="shared" si="13"/>
        <v>0</v>
      </c>
      <c r="AG33" s="13">
        <f t="shared" si="14"/>
        <v>0</v>
      </c>
      <c r="AH33" s="13">
        <v>6</v>
      </c>
      <c r="AI33" s="13">
        <v>3</v>
      </c>
      <c r="AJ33" s="13">
        <v>0</v>
      </c>
      <c r="AK33" s="13">
        <f t="shared" si="30"/>
        <v>0</v>
      </c>
      <c r="AL33" s="13">
        <f t="shared" si="31"/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/>
      <c r="AS33" s="13"/>
      <c r="AT33" s="13"/>
      <c r="AU33" s="13"/>
      <c r="AV33" s="13"/>
      <c r="AW33" s="13"/>
      <c r="AX33" s="13">
        <v>18777.400000000001</v>
      </c>
      <c r="AY33" s="13">
        <v>9388.7000000000007</v>
      </c>
      <c r="AZ33" s="13">
        <v>6673.4</v>
      </c>
      <c r="BA33" s="13"/>
      <c r="BB33" s="13"/>
      <c r="BC33" s="13"/>
      <c r="BD33" s="13">
        <v>0</v>
      </c>
      <c r="BE33" s="13">
        <v>0</v>
      </c>
      <c r="BF33" s="13">
        <v>0</v>
      </c>
      <c r="BG33" s="13"/>
      <c r="BH33" s="13"/>
      <c r="BI33" s="13"/>
      <c r="BJ33" s="13"/>
      <c r="BK33" s="13"/>
      <c r="BL33" s="13"/>
      <c r="BM33" s="13">
        <f t="shared" si="27"/>
        <v>361</v>
      </c>
      <c r="BN33" s="13">
        <f t="shared" si="27"/>
        <v>180.5</v>
      </c>
      <c r="BO33" s="13">
        <f t="shared" si="27"/>
        <v>120</v>
      </c>
      <c r="BP33" s="13">
        <f>BO33/BN33*100</f>
        <v>66.4819944598338</v>
      </c>
      <c r="BQ33" s="13">
        <f>BO33/BM33*100</f>
        <v>33.2409972299169</v>
      </c>
      <c r="BR33" s="13">
        <v>361</v>
      </c>
      <c r="BS33" s="13">
        <v>180.5</v>
      </c>
      <c r="BT33" s="13">
        <v>120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/>
      <c r="CE33" s="13"/>
      <c r="CF33" s="13"/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f t="shared" si="28"/>
        <v>21319.7</v>
      </c>
      <c r="DG33" s="13">
        <f t="shared" si="28"/>
        <v>10659.85</v>
      </c>
      <c r="DH33" s="13">
        <f t="shared" si="21"/>
        <v>6793.4348999999993</v>
      </c>
      <c r="DI33" s="13">
        <v>0</v>
      </c>
      <c r="DJ33" s="13">
        <v>0</v>
      </c>
      <c r="DK33" s="13">
        <v>0</v>
      </c>
      <c r="DL33" s="13">
        <v>0</v>
      </c>
      <c r="DM33" s="13">
        <v>0</v>
      </c>
      <c r="DN33" s="13">
        <v>0</v>
      </c>
      <c r="DO33" s="13">
        <v>0</v>
      </c>
      <c r="DP33" s="13">
        <v>0</v>
      </c>
      <c r="DQ33" s="13">
        <v>0</v>
      </c>
      <c r="DR33" s="13">
        <v>0</v>
      </c>
      <c r="DS33" s="13">
        <v>0</v>
      </c>
      <c r="DT33" s="13">
        <v>0</v>
      </c>
      <c r="DU33" s="13">
        <v>0</v>
      </c>
      <c r="DV33" s="13">
        <v>0</v>
      </c>
      <c r="DW33" s="13">
        <v>0</v>
      </c>
      <c r="DX33" s="13">
        <v>0</v>
      </c>
      <c r="DY33" s="13">
        <v>0</v>
      </c>
      <c r="DZ33" s="13">
        <v>0</v>
      </c>
      <c r="EA33" s="13">
        <v>0</v>
      </c>
      <c r="EB33" s="13">
        <f t="shared" si="29"/>
        <v>0</v>
      </c>
      <c r="EC33" s="13">
        <f t="shared" si="29"/>
        <v>0</v>
      </c>
      <c r="ED33" s="13">
        <f t="shared" si="23"/>
        <v>0</v>
      </c>
    </row>
    <row r="34" spans="1:134" s="23" customFormat="1" ht="19.5" customHeight="1">
      <c r="A34" s="29" t="s">
        <v>34</v>
      </c>
      <c r="B34" s="30"/>
      <c r="C34" s="22">
        <f>SUM(C10:C33)</f>
        <v>490906.57150000008</v>
      </c>
      <c r="D34" s="22">
        <f>SUM(D10:D33)</f>
        <v>4458274.7679999983</v>
      </c>
      <c r="E34" s="22">
        <f>SUM(E10:E33)</f>
        <v>2229137.3839999991</v>
      </c>
      <c r="F34" s="22">
        <f>SUM(F10:F33)</f>
        <v>1343138.1690999996</v>
      </c>
      <c r="G34" s="22">
        <f t="shared" si="1"/>
        <v>60.253718713821549</v>
      </c>
      <c r="H34" s="22">
        <f t="shared" si="2"/>
        <v>30.126859356910774</v>
      </c>
      <c r="I34" s="22">
        <f>SUM(I10:I33)</f>
        <v>1290209.0980000002</v>
      </c>
      <c r="J34" s="22">
        <f>SUM(J10:J33)</f>
        <v>645104.54900000012</v>
      </c>
      <c r="K34" s="22">
        <f>SUM(K10:K33)</f>
        <v>271547.64910000004</v>
      </c>
      <c r="L34" s="22">
        <f t="shared" si="4"/>
        <v>42.093587701549438</v>
      </c>
      <c r="M34" s="22">
        <f t="shared" si="5"/>
        <v>21.046793850774719</v>
      </c>
      <c r="N34" s="22">
        <f>SUM(N10:N33)</f>
        <v>508456.38899999991</v>
      </c>
      <c r="O34" s="22">
        <f>SUM(O10:O33)</f>
        <v>254228.19449999995</v>
      </c>
      <c r="P34" s="22">
        <f>SUM(P10:P33)</f>
        <v>120264.8512</v>
      </c>
      <c r="Q34" s="22">
        <f t="shared" si="7"/>
        <v>47.305866855770802</v>
      </c>
      <c r="R34" s="22">
        <f t="shared" si="8"/>
        <v>23.652933427885401</v>
      </c>
      <c r="S34" s="22">
        <f>SUM(S10:S33)</f>
        <v>41992.899999999994</v>
      </c>
      <c r="T34" s="22">
        <f>SUM(T10:T33)</f>
        <v>20996.449999999997</v>
      </c>
      <c r="U34" s="22">
        <f>SUM(U10:U33)</f>
        <v>14421.273500000005</v>
      </c>
      <c r="V34" s="22">
        <f>U34/T34*100</f>
        <v>68.684341876841117</v>
      </c>
      <c r="W34" s="22">
        <f>U34/S34*100</f>
        <v>34.342170938420558</v>
      </c>
      <c r="X34" s="22">
        <f>SUM(X10:X33)</f>
        <v>204785.60900000003</v>
      </c>
      <c r="Y34" s="22">
        <f>SUM(Y10:Y33)</f>
        <v>102392.80450000001</v>
      </c>
      <c r="Z34" s="22">
        <f>SUM(Z10:Z33)</f>
        <v>23592.327499999999</v>
      </c>
      <c r="AA34" s="22">
        <f t="shared" si="11"/>
        <v>23.041001382084421</v>
      </c>
      <c r="AB34" s="22">
        <f t="shared" si="12"/>
        <v>11.52050069104221</v>
      </c>
      <c r="AC34" s="22">
        <f>SUM(AC10:AC33)</f>
        <v>466463.48899999994</v>
      </c>
      <c r="AD34" s="22">
        <f>SUM(AD10:AD33)</f>
        <v>233231.74449999997</v>
      </c>
      <c r="AE34" s="22">
        <f>SUM(AE10:AE33)</f>
        <v>105843.57770000004</v>
      </c>
      <c r="AF34" s="22">
        <f t="shared" si="13"/>
        <v>45.381291439081977</v>
      </c>
      <c r="AG34" s="22">
        <f t="shared" si="14"/>
        <v>22.690645719540989</v>
      </c>
      <c r="AH34" s="22">
        <f>SUM(AH10:AH33)</f>
        <v>50102.400000000009</v>
      </c>
      <c r="AI34" s="22">
        <f>SUM(AI10:AI33)</f>
        <v>25051.200000000004</v>
      </c>
      <c r="AJ34" s="22">
        <f>SUM(AJ10:AJ33)</f>
        <v>11854.147999999997</v>
      </c>
      <c r="AK34" s="22">
        <f t="shared" si="30"/>
        <v>47.319681292712509</v>
      </c>
      <c r="AL34" s="22">
        <f t="shared" si="31"/>
        <v>23.659840646356255</v>
      </c>
      <c r="AM34" s="22">
        <f>SUM(AM10:AM33)</f>
        <v>27800</v>
      </c>
      <c r="AN34" s="22">
        <f>SUM(AN10:AN33)</f>
        <v>13900</v>
      </c>
      <c r="AO34" s="22">
        <f>SUM(AO10:AO33)</f>
        <v>7164.4299999999994</v>
      </c>
      <c r="AP34" s="22">
        <f>AO34/AN34*100</f>
        <v>51.542661870503593</v>
      </c>
      <c r="AQ34" s="22">
        <f>AO34/AM34*100</f>
        <v>25.771330935251797</v>
      </c>
      <c r="AR34" s="22">
        <f t="shared" ref="AR34:BO34" si="32">SUM(AR10:AR33)</f>
        <v>0</v>
      </c>
      <c r="AS34" s="22">
        <f t="shared" si="32"/>
        <v>0</v>
      </c>
      <c r="AT34" s="22">
        <f t="shared" si="32"/>
        <v>0</v>
      </c>
      <c r="AU34" s="22">
        <f t="shared" si="32"/>
        <v>0</v>
      </c>
      <c r="AV34" s="22">
        <f t="shared" si="32"/>
        <v>0</v>
      </c>
      <c r="AW34" s="22">
        <f t="shared" si="32"/>
        <v>0</v>
      </c>
      <c r="AX34" s="22">
        <f t="shared" si="32"/>
        <v>3091820.4000000004</v>
      </c>
      <c r="AY34" s="22">
        <f t="shared" si="32"/>
        <v>1545910.2000000002</v>
      </c>
      <c r="AZ34" s="22">
        <f t="shared" si="32"/>
        <v>1056221.7000000002</v>
      </c>
      <c r="BA34" s="22">
        <f t="shared" si="32"/>
        <v>0</v>
      </c>
      <c r="BB34" s="22">
        <f t="shared" si="32"/>
        <v>0</v>
      </c>
      <c r="BC34" s="22">
        <f t="shared" si="32"/>
        <v>0</v>
      </c>
      <c r="BD34" s="22">
        <f t="shared" si="32"/>
        <v>48541.999999999993</v>
      </c>
      <c r="BE34" s="22">
        <f t="shared" si="32"/>
        <v>24270.999999999996</v>
      </c>
      <c r="BF34" s="22">
        <f t="shared" si="32"/>
        <v>15803.2</v>
      </c>
      <c r="BG34" s="22">
        <f t="shared" si="32"/>
        <v>0</v>
      </c>
      <c r="BH34" s="22">
        <f t="shared" si="32"/>
        <v>0</v>
      </c>
      <c r="BI34" s="22">
        <f t="shared" si="32"/>
        <v>0</v>
      </c>
      <c r="BJ34" s="22">
        <f t="shared" si="32"/>
        <v>0</v>
      </c>
      <c r="BK34" s="22">
        <f t="shared" si="32"/>
        <v>0</v>
      </c>
      <c r="BL34" s="22">
        <f t="shared" si="32"/>
        <v>0</v>
      </c>
      <c r="BM34" s="22">
        <f t="shared" si="32"/>
        <v>122647.70000000001</v>
      </c>
      <c r="BN34" s="22">
        <f t="shared" si="32"/>
        <v>61323.850000000006</v>
      </c>
      <c r="BO34" s="22">
        <f t="shared" si="32"/>
        <v>27296.1777</v>
      </c>
      <c r="BP34" s="22">
        <f>BO34/BN34*100</f>
        <v>44.511519906202885</v>
      </c>
      <c r="BQ34" s="22">
        <f>BO34/BM34*100</f>
        <v>22.255759953101443</v>
      </c>
      <c r="BR34" s="22">
        <f t="shared" ref="BR34:EC34" si="33">SUM(BR10:BR33)</f>
        <v>53197.4</v>
      </c>
      <c r="BS34" s="22">
        <f t="shared" si="33"/>
        <v>26598.7</v>
      </c>
      <c r="BT34" s="22">
        <f t="shared" si="33"/>
        <v>10750.229000000001</v>
      </c>
      <c r="BU34" s="22">
        <f t="shared" si="33"/>
        <v>14904.2</v>
      </c>
      <c r="BV34" s="22">
        <f t="shared" si="33"/>
        <v>7452.1</v>
      </c>
      <c r="BW34" s="22">
        <f t="shared" si="33"/>
        <v>3296.4357</v>
      </c>
      <c r="BX34" s="22">
        <f t="shared" si="33"/>
        <v>22912.799999999999</v>
      </c>
      <c r="BY34" s="22">
        <f t="shared" si="33"/>
        <v>11456.4</v>
      </c>
      <c r="BZ34" s="22">
        <f t="shared" si="33"/>
        <v>4611.3440000000001</v>
      </c>
      <c r="CA34" s="22">
        <f t="shared" si="33"/>
        <v>31633.3</v>
      </c>
      <c r="CB34" s="22">
        <f t="shared" si="33"/>
        <v>15816.65</v>
      </c>
      <c r="CC34" s="22">
        <f t="shared" si="33"/>
        <v>8638.1689999999999</v>
      </c>
      <c r="CD34" s="22">
        <f t="shared" si="33"/>
        <v>0</v>
      </c>
      <c r="CE34" s="22">
        <f t="shared" si="33"/>
        <v>0</v>
      </c>
      <c r="CF34" s="22">
        <f t="shared" si="33"/>
        <v>0</v>
      </c>
      <c r="CG34" s="22">
        <f t="shared" si="33"/>
        <v>21703.27</v>
      </c>
      <c r="CH34" s="22">
        <f t="shared" si="33"/>
        <v>10851.635</v>
      </c>
      <c r="CI34" s="22">
        <f t="shared" si="33"/>
        <v>4835.62</v>
      </c>
      <c r="CJ34" s="22">
        <f t="shared" si="33"/>
        <v>0</v>
      </c>
      <c r="CK34" s="22">
        <f t="shared" si="33"/>
        <v>0</v>
      </c>
      <c r="CL34" s="22">
        <f t="shared" si="33"/>
        <v>238.44</v>
      </c>
      <c r="CM34" s="22">
        <f t="shared" si="33"/>
        <v>347221.8</v>
      </c>
      <c r="CN34" s="22">
        <f t="shared" si="33"/>
        <v>173610.9</v>
      </c>
      <c r="CO34" s="22">
        <f t="shared" si="33"/>
        <v>66095.523699999991</v>
      </c>
      <c r="CP34" s="22">
        <f t="shared" si="33"/>
        <v>103798</v>
      </c>
      <c r="CQ34" s="22">
        <f t="shared" si="33"/>
        <v>51899</v>
      </c>
      <c r="CR34" s="22">
        <f t="shared" si="33"/>
        <v>22637.937599999997</v>
      </c>
      <c r="CS34" s="22">
        <f t="shared" si="33"/>
        <v>13550</v>
      </c>
      <c r="CT34" s="22">
        <f t="shared" si="33"/>
        <v>6775</v>
      </c>
      <c r="CU34" s="22">
        <f t="shared" si="33"/>
        <v>4699.4110000000001</v>
      </c>
      <c r="CV34" s="22">
        <f t="shared" si="33"/>
        <v>4920</v>
      </c>
      <c r="CW34" s="22">
        <v>0</v>
      </c>
      <c r="CX34" s="22">
        <f t="shared" si="33"/>
        <v>2565</v>
      </c>
      <c r="CY34" s="22">
        <f t="shared" si="33"/>
        <v>6000</v>
      </c>
      <c r="CZ34" s="22">
        <f t="shared" si="33"/>
        <v>3000</v>
      </c>
      <c r="DA34" s="22">
        <f t="shared" si="33"/>
        <v>500</v>
      </c>
      <c r="DB34" s="22">
        <f t="shared" si="33"/>
        <v>10725.2</v>
      </c>
      <c r="DC34" s="22">
        <f t="shared" si="33"/>
        <v>5362.6</v>
      </c>
      <c r="DD34" s="22">
        <f t="shared" si="33"/>
        <v>7777.34</v>
      </c>
      <c r="DE34" s="22">
        <f t="shared" si="33"/>
        <v>0</v>
      </c>
      <c r="DF34" s="22">
        <f t="shared" si="33"/>
        <v>4458274.7679999983</v>
      </c>
      <c r="DG34" s="22">
        <f t="shared" si="33"/>
        <v>2229137.3839999991</v>
      </c>
      <c r="DH34" s="22">
        <f t="shared" si="33"/>
        <v>1348908.1690999996</v>
      </c>
      <c r="DI34" s="22">
        <f t="shared" si="33"/>
        <v>0</v>
      </c>
      <c r="DJ34" s="22">
        <f t="shared" si="33"/>
        <v>0</v>
      </c>
      <c r="DK34" s="22">
        <f t="shared" si="33"/>
        <v>0</v>
      </c>
      <c r="DL34" s="22">
        <f t="shared" si="33"/>
        <v>0</v>
      </c>
      <c r="DM34" s="22">
        <f t="shared" si="33"/>
        <v>0</v>
      </c>
      <c r="DN34" s="22">
        <f t="shared" si="33"/>
        <v>-5770</v>
      </c>
      <c r="DO34" s="22">
        <f t="shared" si="33"/>
        <v>0</v>
      </c>
      <c r="DP34" s="22">
        <f t="shared" si="33"/>
        <v>0</v>
      </c>
      <c r="DQ34" s="22">
        <f t="shared" si="33"/>
        <v>0</v>
      </c>
      <c r="DR34" s="22">
        <f t="shared" si="33"/>
        <v>0</v>
      </c>
      <c r="DS34" s="22">
        <f t="shared" si="33"/>
        <v>0</v>
      </c>
      <c r="DT34" s="22">
        <f t="shared" si="33"/>
        <v>0</v>
      </c>
      <c r="DU34" s="22">
        <f t="shared" si="33"/>
        <v>0</v>
      </c>
      <c r="DV34" s="22">
        <f t="shared" si="33"/>
        <v>0</v>
      </c>
      <c r="DW34" s="22">
        <f t="shared" si="33"/>
        <v>0</v>
      </c>
      <c r="DX34" s="22">
        <f t="shared" si="33"/>
        <v>9500</v>
      </c>
      <c r="DY34" s="22">
        <f t="shared" si="33"/>
        <v>0</v>
      </c>
      <c r="DZ34" s="22">
        <f t="shared" si="33"/>
        <v>0</v>
      </c>
      <c r="EA34" s="22">
        <f t="shared" si="33"/>
        <v>0</v>
      </c>
      <c r="EB34" s="22">
        <f t="shared" si="33"/>
        <v>9500</v>
      </c>
      <c r="EC34" s="22">
        <f t="shared" si="33"/>
        <v>0</v>
      </c>
      <c r="ED34" s="22">
        <f t="shared" ref="ED34" si="34">SUM(ED10:ED33)</f>
        <v>-5770</v>
      </c>
    </row>
    <row r="35" spans="1:134" ht="3" customHeight="1"/>
    <row r="36" spans="1:134" ht="13.5"/>
    <row r="37" spans="1:134" ht="13.5"/>
    <row r="38" spans="1:134" ht="13.5"/>
    <row r="39" spans="1:134" ht="13.5"/>
    <row r="40" spans="1:134" ht="13.5"/>
    <row r="41" spans="1:134" ht="13.5"/>
    <row r="42" spans="1:134" ht="13.5"/>
    <row r="43" spans="1:134" ht="13.5"/>
    <row r="44" spans="1:134" ht="13.5"/>
    <row r="45" spans="1:134" ht="13.5"/>
    <row r="46" spans="1:134" ht="13.5"/>
    <row r="47" spans="1:134" ht="13.5"/>
    <row r="48" spans="1:134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</sheetData>
  <protectedRanges>
    <protectedRange sqref="AO16:AO33" name="Range4_4_1_1_2_1_1_2_1_1_1_1_1_1_1_1_1"/>
    <protectedRange sqref="V26:V34 V10:V24" name="Range4_5_1_2_1_1_1_1_1_1_1_1_1_1_1_1"/>
    <protectedRange sqref="AA26:AA34 AA10:AA24" name="Range4_1_1_1_2_1_1_1_1_1_1_1_1_1_1_1_1"/>
    <protectedRange sqref="AF26:AF34 AF10:AF24" name="Range4_2_1_1_2_1_1_1_1_1_1_1_1_1_1_1_1"/>
    <protectedRange sqref="AK26:AK34 AK10:AK24" name="Range4_3_1_1_2_1_1_1_1_1_1_1_1_1_1_1_1"/>
    <protectedRange sqref="AP10:AP34" name="Range4_4_1_1_2_1_1_1_1_1_1_1_1_1_1_1_1"/>
    <protectedRange sqref="U26:U33 U10:U24" name="Range4_8_1"/>
    <protectedRange sqref="Z26:Z33 Z10:Z24" name="Range4_1_2_1"/>
    <protectedRange sqref="AE26:AE33 AE10:AE24" name="Range4_2_2_1"/>
    <protectedRange sqref="AJ26:AJ33 AJ10:AJ24" name="Range4_3_2_1"/>
    <protectedRange sqref="AO10:AO15" name="Range4_4_1_1"/>
    <protectedRange sqref="V25" name="Range4_5_1_2_1_1_1_1_1_1_1_1_1_2_1"/>
    <protectedRange sqref="AA25" name="Range4_1_1_1_2_1_1_1_1_1_1_1_1_1_2_1"/>
    <protectedRange sqref="AF25" name="Range4_2_1_1_2_1_1_1_1_1_1_1_1_1_2_1"/>
    <protectedRange sqref="AK25" name="Range4_3_1_1_2_1_1_1_1_1_1_1_1_1_2_1"/>
    <protectedRange sqref="U25" name="Range4_7_1_1"/>
    <protectedRange sqref="Z25" name="Range4_1_1_1_1"/>
    <protectedRange sqref="AE25" name="Range4_2_1_1_1"/>
    <protectedRange sqref="AJ25" name="Range4_3_1_1_1"/>
  </protectedRanges>
  <mergeCells count="129"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  <mergeCell ref="N5:AT5"/>
    <mergeCell ref="AU5:BI5"/>
    <mergeCell ref="BJ5:BL6"/>
    <mergeCell ref="BM5:CC5"/>
    <mergeCell ref="CD5:CL5"/>
    <mergeCell ref="CM5:CU5"/>
    <mergeCell ref="CV5:CX6"/>
    <mergeCell ref="CY5:DA6"/>
    <mergeCell ref="DB5:DD6"/>
    <mergeCell ref="BA6:BC6"/>
    <mergeCell ref="BD6:BF6"/>
    <mergeCell ref="BG6:BI6"/>
    <mergeCell ref="BM6:BQ6"/>
    <mergeCell ref="CM6:CO6"/>
    <mergeCell ref="CP6:CR6"/>
    <mergeCell ref="CS6:CU6"/>
    <mergeCell ref="DF4:DH6"/>
    <mergeCell ref="DI4:DZ4"/>
    <mergeCell ref="EB4:ED6"/>
    <mergeCell ref="DI5:DN5"/>
    <mergeCell ref="DO5:DQ6"/>
    <mergeCell ref="DR5:DZ5"/>
    <mergeCell ref="DR6:DT6"/>
    <mergeCell ref="DU6:DW6"/>
    <mergeCell ref="DX6:DZ6"/>
    <mergeCell ref="DI6:DK6"/>
    <mergeCell ref="DL6:DN6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AI7:AL7"/>
    <mergeCell ref="BG7:BG8"/>
    <mergeCell ref="BH7:BI7"/>
    <mergeCell ref="BJ7:BJ8"/>
    <mergeCell ref="BK7:BL7"/>
    <mergeCell ref="BM7:BM8"/>
    <mergeCell ref="BN7:BQ7"/>
    <mergeCell ref="AX7:AX8"/>
    <mergeCell ref="AY7:AZ7"/>
    <mergeCell ref="BA7:BA8"/>
    <mergeCell ref="BB7:BC7"/>
    <mergeCell ref="BD7:BD8"/>
    <mergeCell ref="BE7:BF7"/>
    <mergeCell ref="CA7:CA8"/>
    <mergeCell ref="CB7:CC7"/>
    <mergeCell ref="CD7:CD8"/>
    <mergeCell ref="CE7:CF7"/>
    <mergeCell ref="CG7:CG8"/>
    <mergeCell ref="CH7:CI7"/>
    <mergeCell ref="BR7:BR8"/>
    <mergeCell ref="BS7:BT7"/>
    <mergeCell ref="BU7:BU8"/>
    <mergeCell ref="BV7:BW7"/>
    <mergeCell ref="BX7:BX8"/>
    <mergeCell ref="BY7:BZ7"/>
    <mergeCell ref="CW7:CX7"/>
    <mergeCell ref="CY7:CY8"/>
    <mergeCell ref="CZ7:DA7"/>
    <mergeCell ref="CJ7:CJ8"/>
    <mergeCell ref="CK7:CL7"/>
    <mergeCell ref="CM7:CM8"/>
    <mergeCell ref="CN7:CO7"/>
    <mergeCell ref="CP7:CP8"/>
    <mergeCell ref="CQ7:CR7"/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EA4:EA8"/>
    <mergeCell ref="DE4:DE8"/>
    <mergeCell ref="DI7:DI8"/>
    <mergeCell ref="CS7:CS8"/>
    <mergeCell ref="CT7:CU7"/>
    <mergeCell ref="CV7:CV8"/>
  </mergeCells>
  <pageMargins left="0" right="0" top="0" bottom="0" header="0" footer="0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2020-05-04T13:59:18Z</dcterms:modified>
</cp:coreProperties>
</file>